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j-filesv\data\地域環境課\06_地域振興担当\12    公共交通等\●交通形態　再編（R6～）\契約\デマンドタクシー事業者選定\"/>
    </mc:Choice>
  </mc:AlternateContent>
  <bookViews>
    <workbookView xWindow="-120" yWindow="-120" windowWidth="29040" windowHeight="15720" activeTab="1"/>
  </bookViews>
  <sheets>
    <sheet name="様式1-5（共通）" sheetId="9" r:id="rId1"/>
    <sheet name="様式1-8（区域型）" sheetId="10" r:id="rId2"/>
  </sheets>
  <definedNames>
    <definedName name="_xlnm.Print_Area" localSheetId="0">'様式1-5（共通）'!$A$1:$Y$42</definedName>
    <definedName name="_xlnm.Print_Area" localSheetId="1">'様式1-8（区域型）'!$A$1:$AE$86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9" l="1"/>
  <c r="G18" i="10" l="1"/>
  <c r="J11" i="9" l="1"/>
  <c r="Y3" i="10"/>
  <c r="Y40" i="10" l="1"/>
  <c r="N11" i="9" l="1"/>
  <c r="N13" i="9"/>
  <c r="N15" i="9"/>
  <c r="N17" i="9"/>
  <c r="N19" i="9"/>
  <c r="N21" i="9"/>
  <c r="N23" i="9"/>
  <c r="N25" i="9"/>
  <c r="N27" i="9"/>
  <c r="N29" i="9"/>
  <c r="J25" i="10" l="1"/>
  <c r="J24" i="10"/>
  <c r="J23" i="10"/>
  <c r="J22" i="10"/>
  <c r="J21" i="10"/>
  <c r="J20" i="10"/>
  <c r="J19" i="10"/>
  <c r="J18" i="10"/>
  <c r="J17" i="10"/>
  <c r="J16" i="10"/>
  <c r="E25" i="10"/>
  <c r="D25" i="10"/>
  <c r="E24" i="10"/>
  <c r="D24" i="10"/>
  <c r="E23" i="10"/>
  <c r="D23" i="10"/>
  <c r="E22" i="10"/>
  <c r="D22" i="10"/>
  <c r="E21" i="10"/>
  <c r="D21" i="10"/>
  <c r="E20" i="10"/>
  <c r="D20" i="10"/>
  <c r="E19" i="10"/>
  <c r="D19" i="10"/>
  <c r="E17" i="10" l="1"/>
  <c r="E18" i="10"/>
  <c r="D18" i="10"/>
  <c r="E16" i="10"/>
  <c r="D17" i="10"/>
  <c r="D16" i="10"/>
  <c r="B25" i="10"/>
  <c r="A25" i="10"/>
  <c r="B24" i="10"/>
  <c r="A24" i="10"/>
  <c r="B23" i="10"/>
  <c r="A23" i="10"/>
  <c r="B22" i="10"/>
  <c r="A22" i="10"/>
  <c r="A21" i="10"/>
  <c r="B21" i="10"/>
  <c r="B20" i="10"/>
  <c r="A20" i="10"/>
  <c r="B19" i="10"/>
  <c r="A19" i="10"/>
  <c r="B18" i="10"/>
  <c r="A18" i="10"/>
  <c r="B17" i="10"/>
  <c r="B16" i="10"/>
  <c r="A17" i="10"/>
  <c r="A16" i="10"/>
  <c r="V11" i="9" l="1"/>
  <c r="F30" i="10" s="1"/>
  <c r="R31" i="10" l="1"/>
  <c r="S31" i="10"/>
  <c r="T31" i="10"/>
  <c r="R32" i="10"/>
  <c r="S32" i="10"/>
  <c r="T32" i="10"/>
  <c r="R33" i="10"/>
  <c r="S33" i="10"/>
  <c r="T33" i="10"/>
  <c r="R34" i="10"/>
  <c r="S34" i="10"/>
  <c r="T34" i="10"/>
  <c r="R35" i="10"/>
  <c r="S35" i="10"/>
  <c r="T35" i="10"/>
  <c r="R36" i="10"/>
  <c r="S36" i="10"/>
  <c r="T36" i="10"/>
  <c r="R37" i="10"/>
  <c r="S37" i="10"/>
  <c r="T37" i="10"/>
  <c r="R38" i="10"/>
  <c r="S38" i="10"/>
  <c r="T38" i="10"/>
  <c r="R39" i="10"/>
  <c r="S39" i="10"/>
  <c r="T39" i="10"/>
  <c r="Q16" i="10" l="1"/>
  <c r="Q17" i="10"/>
  <c r="Q18" i="10"/>
  <c r="Q19" i="10"/>
  <c r="Q20" i="10"/>
  <c r="Q22" i="10" l="1"/>
  <c r="Q25" i="10" l="1"/>
  <c r="Q24" i="10"/>
  <c r="Q23" i="10"/>
  <c r="B37" i="10" l="1"/>
  <c r="B52" i="10"/>
  <c r="A38" i="10"/>
  <c r="A53" i="10"/>
  <c r="B39" i="10"/>
  <c r="B54" i="10"/>
  <c r="B38" i="10"/>
  <c r="B53" i="10"/>
  <c r="B36" i="10"/>
  <c r="B51" i="10"/>
  <c r="A36" i="10"/>
  <c r="A51" i="10"/>
  <c r="A37" i="10"/>
  <c r="A52" i="10"/>
  <c r="A39" i="10"/>
  <c r="A54" i="10"/>
  <c r="V23" i="9" l="1"/>
  <c r="F36" i="10" s="1"/>
  <c r="J23" i="9"/>
  <c r="V25" i="9"/>
  <c r="F37" i="10" s="1"/>
  <c r="J25" i="9"/>
  <c r="J29" i="9"/>
  <c r="V29" i="9"/>
  <c r="F39" i="10" s="1"/>
  <c r="T25" i="10" l="1"/>
  <c r="AC25" i="10" s="1"/>
  <c r="T22" i="10"/>
  <c r="AC22" i="10" s="1"/>
  <c r="T23" i="10"/>
  <c r="AC23" i="10" s="1"/>
  <c r="Q21" i="10" l="1"/>
  <c r="A50" i="10"/>
  <c r="B50" i="10"/>
  <c r="B48" i="10"/>
  <c r="A47" i="10"/>
  <c r="B46" i="10"/>
  <c r="A46" i="10"/>
  <c r="B45" i="10"/>
  <c r="A45" i="10"/>
  <c r="B34" i="10" l="1"/>
  <c r="B49" i="10"/>
  <c r="B32" i="10"/>
  <c r="B47" i="10"/>
  <c r="A34" i="10"/>
  <c r="A49" i="10"/>
  <c r="A33" i="10"/>
  <c r="A48" i="10"/>
  <c r="B31" i="10"/>
  <c r="B35" i="10"/>
  <c r="B33" i="10"/>
  <c r="A35" i="10"/>
  <c r="A30" i="10"/>
  <c r="A32" i="10"/>
  <c r="B30" i="10"/>
  <c r="A31" i="10"/>
  <c r="T16" i="10" l="1"/>
  <c r="AC16" i="10" s="1"/>
  <c r="T18" i="10" l="1"/>
  <c r="AC18" i="10" s="1"/>
  <c r="T40" i="10"/>
  <c r="S40" i="10"/>
  <c r="T30" i="10"/>
  <c r="S30" i="10"/>
  <c r="R30" i="10"/>
  <c r="V6" i="10"/>
  <c r="T20" i="10" l="1"/>
  <c r="AC20" i="10" s="1"/>
  <c r="T21" i="10" l="1"/>
  <c r="AC21" i="10" s="1"/>
  <c r="T24" i="10"/>
  <c r="AC24" i="10" s="1"/>
  <c r="T19" i="10"/>
  <c r="AC19" i="10" s="1"/>
  <c r="T17" i="10"/>
  <c r="AC17" i="10" s="1"/>
  <c r="N31" i="9"/>
  <c r="J21" i="9" l="1"/>
  <c r="V21" i="9"/>
  <c r="F35" i="10" s="1"/>
  <c r="U31" i="9"/>
  <c r="T31" i="9"/>
  <c r="S31" i="9"/>
  <c r="M31" i="9"/>
  <c r="H31" i="9"/>
  <c r="I31" i="9"/>
  <c r="V27" i="9"/>
  <c r="F38" i="10" s="1"/>
  <c r="J27" i="9"/>
  <c r="V19" i="9" l="1"/>
  <c r="F34" i="10" s="1"/>
  <c r="V17" i="9"/>
  <c r="F33" i="10" s="1"/>
  <c r="V15" i="9"/>
  <c r="F32" i="10" s="1"/>
  <c r="V13" i="9"/>
  <c r="F31" i="10" s="1"/>
  <c r="J17" i="9"/>
  <c r="J19" i="9"/>
  <c r="V31" i="9" l="1"/>
  <c r="J15" i="9"/>
  <c r="J13" i="9"/>
  <c r="F40" i="10" l="1"/>
  <c r="L31" i="9"/>
  <c r="W6" i="10" l="1"/>
  <c r="O5" i="10"/>
  <c r="U4" i="10"/>
  <c r="E10" i="10" s="1"/>
  <c r="W11" i="9" s="1"/>
  <c r="U3" i="10"/>
  <c r="W29" i="9" l="1"/>
  <c r="W25" i="9"/>
  <c r="W23" i="9"/>
  <c r="W15" i="9"/>
  <c r="W21" i="9"/>
  <c r="W19" i="9"/>
  <c r="W27" i="9"/>
  <c r="W13" i="9"/>
  <c r="W17" i="9"/>
  <c r="U6" i="10"/>
  <c r="C52" i="10"/>
  <c r="C53" i="10"/>
  <c r="C48" i="10"/>
  <c r="C49" i="10"/>
  <c r="O10" i="10"/>
  <c r="C50" i="10"/>
  <c r="C51" i="10"/>
  <c r="C47" i="10"/>
  <c r="C54" i="10"/>
  <c r="C46" i="10"/>
  <c r="C45" i="10"/>
  <c r="I5" i="10"/>
  <c r="U5" i="10" s="1"/>
  <c r="C32" i="10" l="1"/>
  <c r="J32" i="10" s="1"/>
  <c r="N32" i="10" s="1"/>
  <c r="Q32" i="10" s="1"/>
  <c r="U32" i="10" s="1"/>
  <c r="AC32" i="10" s="1"/>
  <c r="C36" i="10"/>
  <c r="J36" i="10" s="1"/>
  <c r="N36" i="10" s="1"/>
  <c r="Q36" i="10" s="1"/>
  <c r="U36" i="10" s="1"/>
  <c r="AC36" i="10" s="1"/>
  <c r="C33" i="10"/>
  <c r="J33" i="10" s="1"/>
  <c r="N33" i="10" s="1"/>
  <c r="Q33" i="10" s="1"/>
  <c r="U33" i="10" s="1"/>
  <c r="C37" i="10"/>
  <c r="J37" i="10" s="1"/>
  <c r="N37" i="10" s="1"/>
  <c r="Q37" i="10" s="1"/>
  <c r="U37" i="10" s="1"/>
  <c r="AC37" i="10" s="1"/>
  <c r="C35" i="10"/>
  <c r="J35" i="10" s="1"/>
  <c r="N35" i="10" s="1"/>
  <c r="Q35" i="10" s="1"/>
  <c r="U35" i="10" s="1"/>
  <c r="C39" i="10"/>
  <c r="J39" i="10" s="1"/>
  <c r="N39" i="10" s="1"/>
  <c r="Q39" i="10" s="1"/>
  <c r="U39" i="10" s="1"/>
  <c r="AC39" i="10" s="1"/>
  <c r="C34" i="10"/>
  <c r="J34" i="10" s="1"/>
  <c r="N34" i="10" s="1"/>
  <c r="Q34" i="10" s="1"/>
  <c r="U34" i="10" s="1"/>
  <c r="AC34" i="10" s="1"/>
  <c r="C38" i="10"/>
  <c r="J38" i="10" s="1"/>
  <c r="N38" i="10" s="1"/>
  <c r="Q38" i="10" s="1"/>
  <c r="U38" i="10" s="1"/>
  <c r="AC38" i="10" s="1"/>
  <c r="C31" i="10"/>
  <c r="J31" i="10" s="1"/>
  <c r="N31" i="10" s="1"/>
  <c r="Q31" i="10" s="1"/>
  <c r="U31" i="10" s="1"/>
  <c r="AC31" i="10" s="1"/>
  <c r="C30" i="10"/>
  <c r="J30" i="10" s="1"/>
  <c r="N30" i="10" s="1"/>
  <c r="Q30" i="10" s="1"/>
  <c r="U30" i="10" s="1"/>
  <c r="C55" i="10"/>
  <c r="C40" i="10" l="1"/>
  <c r="J40" i="10" s="1"/>
  <c r="N40" i="10"/>
  <c r="AC33" i="10"/>
  <c r="Q40" i="10" l="1"/>
  <c r="AC35" i="10" l="1"/>
  <c r="R40" i="10"/>
  <c r="U40" i="10"/>
  <c r="W31" i="9" l="1"/>
  <c r="AC30" i="10"/>
  <c r="AC40" i="10" s="1"/>
  <c r="F55" i="10" l="1"/>
  <c r="AA55" i="10" l="1"/>
  <c r="V55" i="10"/>
  <c r="Q55" i="10"/>
  <c r="L55" i="10"/>
</calcChain>
</file>

<file path=xl/comments1.xml><?xml version="1.0" encoding="utf-8"?>
<comments xmlns="http://schemas.openxmlformats.org/spreadsheetml/2006/main">
  <authors>
    <author>なし</author>
  </authors>
  <commentList>
    <comment ref="P2" authorId="0" shapeId="0">
      <text>
        <r>
          <rPr>
            <b/>
            <sz val="9"/>
            <color indexed="81"/>
            <rFont val="ＭＳ Ｐゴシック"/>
            <family val="3"/>
            <charset val="128"/>
          </rPr>
          <t>運行事業者名を入力して下さい。</t>
        </r>
      </text>
    </comment>
    <comment ref="A3" authorId="0" shapeId="0">
      <text>
        <r>
          <rPr>
            <b/>
            <sz val="14"/>
            <color indexed="81"/>
            <rFont val="ＭＳ Ｐゴシック"/>
            <family val="3"/>
            <charset val="128"/>
          </rPr>
          <t>様式１－５及び様式１－８の黄色セルのみ入力して下さい。</t>
        </r>
      </text>
    </comment>
    <comment ref="S7" authorId="0" shapeId="0">
      <text>
        <r>
          <rPr>
            <b/>
            <sz val="9"/>
            <color indexed="81"/>
            <rFont val="ＭＳ Ｐゴシック"/>
            <family val="3"/>
            <charset val="128"/>
          </rPr>
          <t>円単位で入力して下さい。</t>
        </r>
      </text>
    </comment>
    <comment ref="A8" authorId="0" shapeId="0">
      <text>
        <r>
          <rPr>
            <b/>
            <sz val="10"/>
            <color indexed="81"/>
            <rFont val="ＭＳ Ｐゴシック"/>
            <family val="3"/>
            <charset val="128"/>
          </rPr>
          <t>計画認定申請で提出した表１と同じ申請番号を記入して下さい。</t>
        </r>
      </text>
    </comment>
    <comment ref="B8" authorId="0" shapeId="0">
      <text>
        <r>
          <rPr>
            <b/>
            <sz val="11"/>
            <color indexed="81"/>
            <rFont val="ＭＳ Ｐゴシック"/>
            <family val="3"/>
            <charset val="128"/>
          </rPr>
          <t>申請系統の運行形態を選択して下さい。</t>
        </r>
      </text>
    </comment>
    <comment ref="C8" authorId="0" shapeId="0">
      <text>
        <r>
          <rPr>
            <b/>
            <sz val="11"/>
            <color indexed="81"/>
            <rFont val="ＭＳ Ｐゴシック"/>
            <family val="3"/>
            <charset val="128"/>
          </rPr>
          <t>計画認定申請で提出した表１と同じ運行系統名を記入して下さい。</t>
        </r>
        <r>
          <rPr>
            <sz val="9"/>
            <color indexed="81"/>
            <rFont val="ＭＳ Ｐゴシック"/>
            <family val="3"/>
            <charset val="128"/>
          </rPr>
          <t xml:space="preserve">
</t>
        </r>
      </text>
    </comment>
    <comment ref="D8" authorId="0" shapeId="0">
      <text>
        <r>
          <rPr>
            <b/>
            <sz val="11"/>
            <color indexed="81"/>
            <rFont val="ＭＳ Ｐゴシック"/>
            <family val="3"/>
            <charset val="128"/>
          </rPr>
          <t>区域型の場合は入力不要</t>
        </r>
      </text>
    </comment>
    <comment ref="E8" authorId="0" shapeId="0">
      <text>
        <r>
          <rPr>
            <b/>
            <sz val="11"/>
            <color indexed="81"/>
            <rFont val="ＭＳ Ｐゴシック"/>
            <family val="3"/>
            <charset val="128"/>
          </rPr>
          <t>計画認定申請で提出した表１と同じ経由地を記入して下さい。</t>
        </r>
      </text>
    </comment>
    <comment ref="F8" authorId="0" shapeId="0">
      <text>
        <r>
          <rPr>
            <b/>
            <sz val="11"/>
            <color indexed="81"/>
            <rFont val="ＭＳ Ｐゴシック"/>
            <family val="3"/>
            <charset val="128"/>
          </rPr>
          <t>区域型の場合は入力不要</t>
        </r>
      </text>
    </comment>
    <comment ref="G8" authorId="0" shapeId="0">
      <text>
        <r>
          <rPr>
            <b/>
            <sz val="11"/>
            <color indexed="81"/>
            <rFont val="ＭＳ Ｐゴシック"/>
            <family val="3"/>
            <charset val="128"/>
          </rPr>
          <t>区域型の場合は入力不要</t>
        </r>
      </text>
    </comment>
    <comment ref="H8" authorId="0" shapeId="0">
      <text>
        <r>
          <rPr>
            <b/>
            <sz val="11"/>
            <color indexed="81"/>
            <rFont val="ＭＳ Ｐゴシック"/>
            <family val="3"/>
            <charset val="128"/>
          </rPr>
          <t>補助対象期間中の実績運行回数を系統毎に記入して下さい。</t>
        </r>
      </text>
    </comment>
    <comment ref="I8" authorId="0" shapeId="0">
      <text>
        <r>
          <rPr>
            <b/>
            <sz val="9"/>
            <color indexed="81"/>
            <rFont val="ＭＳ Ｐゴシック"/>
            <family val="3"/>
            <charset val="128"/>
          </rPr>
          <t>補助対象期間中の輸送人員を系統毎に入力して下さい。</t>
        </r>
      </text>
    </comment>
    <comment ref="K8" authorId="0" shapeId="0">
      <text>
        <r>
          <rPr>
            <b/>
            <sz val="9"/>
            <color indexed="81"/>
            <rFont val="ＭＳ Ｐゴシック"/>
            <family val="3"/>
            <charset val="128"/>
          </rPr>
          <t>区域型の場合は入力不要</t>
        </r>
      </text>
    </comment>
    <comment ref="L8" authorId="0" shapeId="0">
      <text>
        <r>
          <rPr>
            <b/>
            <sz val="9"/>
            <color indexed="81"/>
            <rFont val="ＭＳ Ｐゴシック"/>
            <family val="3"/>
            <charset val="128"/>
          </rPr>
          <t>区域型の場合は入力不要</t>
        </r>
      </text>
    </comment>
    <comment ref="M8" authorId="0" shapeId="0">
      <text>
        <r>
          <rPr>
            <b/>
            <sz val="9"/>
            <color indexed="81"/>
            <rFont val="ＭＳ Ｐゴシック"/>
            <family val="3"/>
            <charset val="128"/>
          </rPr>
          <t>区域型の場合は入力不要</t>
        </r>
      </text>
    </comment>
    <comment ref="N8" authorId="0" shapeId="0">
      <text>
        <r>
          <rPr>
            <b/>
            <sz val="11"/>
            <color indexed="81"/>
            <rFont val="ＭＳ Ｐゴシック"/>
            <family val="3"/>
            <charset val="128"/>
          </rPr>
          <t>・実運行時間、待機時間、回送時間、予約受付時間は小数点第二位まで入力して下さい
・サービス提供時間の合計時間は小数点第一位（第二位以下切り捨て）まで算出
※自動計算</t>
        </r>
      </text>
    </comment>
    <comment ref="W8" authorId="0" shapeId="0">
      <text>
        <r>
          <rPr>
            <b/>
            <sz val="11"/>
            <color indexed="81"/>
            <rFont val="ＭＳ Ｐゴシック"/>
            <family val="3"/>
            <charset val="128"/>
          </rPr>
          <t>・様式1－8を入力すると自動で算出されます
・円未満の端数は切り捨て</t>
        </r>
      </text>
    </comment>
  </commentList>
</comments>
</file>

<file path=xl/comments2.xml><?xml version="1.0" encoding="utf-8"?>
<comments xmlns="http://schemas.openxmlformats.org/spreadsheetml/2006/main">
  <authors>
    <author>なし</author>
    <author>※</author>
  </authors>
  <commentList>
    <comment ref="Y3" authorId="0" shapeId="0">
      <text>
        <r>
          <rPr>
            <b/>
            <sz val="9"/>
            <color indexed="81"/>
            <rFont val="ＭＳ Ｐゴシック"/>
            <family val="3"/>
            <charset val="128"/>
          </rPr>
          <t>事業者名を記載（様式１－５より転記されます）</t>
        </r>
      </text>
    </comment>
    <comment ref="E6" authorId="0" shapeId="0">
      <text>
        <r>
          <rPr>
            <b/>
            <sz val="9"/>
            <color indexed="81"/>
            <rFont val="ＭＳ Ｐゴシック"/>
            <family val="3"/>
            <charset val="128"/>
          </rPr>
          <t>補助系統だけではなく、当該事業全体に係る補助対象期間中のサービス提供時間の合計</t>
        </r>
      </text>
    </comment>
    <comment ref="A10" authorId="0" shapeId="0">
      <text>
        <r>
          <rPr>
            <b/>
            <sz val="9"/>
            <color indexed="81"/>
            <rFont val="ＭＳ Ｐゴシック"/>
            <family val="3"/>
            <charset val="128"/>
          </rPr>
          <t xml:space="preserve">該当するブロックを選択して下さい。
北関東：群馬県、栃木県及び茨城県
千葉：千葉県
武蔵・相模：埼玉県、東京都三多摩地区及び神奈川県（京浜及び山梨・静岡ブロックに属する地域を除く。）
京浜：東京都特別区、三鷹市、武蔵野市、調布市、狛江市、川崎市及び横浜市
山梨、静岡：山梨県、静岡県及び神奈川県西部
</t>
        </r>
      </text>
    </comment>
    <comment ref="O10" authorId="1" shapeId="0">
      <text>
        <r>
          <rPr>
            <b/>
            <sz val="9"/>
            <color indexed="81"/>
            <rFont val="ＭＳ Ｐゴシック"/>
            <family val="3"/>
            <charset val="128"/>
          </rPr>
          <t>沖縄県及び離島の場合は、二の欄の額を記載</t>
        </r>
      </text>
    </comment>
    <comment ref="C13" authorId="0" shapeId="0">
      <text>
        <r>
          <rPr>
            <b/>
            <sz val="9"/>
            <color indexed="81"/>
            <rFont val="ＭＳ Ｐゴシック"/>
            <family val="3"/>
            <charset val="128"/>
          </rPr>
          <t>・特例適用無しの場合は「－」を選択
・利便増進特例を適用している場合は「利便」を選択
・運送継続特例を適用している場合は「継続」を選択</t>
        </r>
      </text>
    </comment>
    <comment ref="G13" authorId="0" shapeId="0">
      <text>
        <r>
          <rPr>
            <b/>
            <sz val="9"/>
            <color indexed="81"/>
            <rFont val="ＭＳ Ｐゴシック"/>
            <family val="3"/>
            <charset val="128"/>
          </rPr>
          <t>計画認定申請で提出した表１と同じ計画運行回数を記入して下さい</t>
        </r>
      </text>
    </comment>
    <comment ref="M13" authorId="0" shapeId="0">
      <text>
        <r>
          <rPr>
            <b/>
            <sz val="9"/>
            <color indexed="81"/>
            <rFont val="ＭＳ Ｐゴシック"/>
            <family val="3"/>
            <charset val="128"/>
          </rPr>
          <t>補助対象期間中の運休回数を入力して下さい</t>
        </r>
      </text>
    </comment>
    <comment ref="O13" authorId="0" shapeId="0">
      <text>
        <r>
          <rPr>
            <b/>
            <sz val="9"/>
            <color indexed="81"/>
            <rFont val="ＭＳ Ｐゴシック"/>
            <family val="3"/>
            <charset val="128"/>
          </rPr>
          <t>「運休回数（は）」の回数のうち、やむを得ないとして認めた運休回数を入力して下さい</t>
        </r>
      </text>
    </comment>
    <comment ref="T13" authorId="0" shapeId="0">
      <text>
        <r>
          <rPr>
            <b/>
            <sz val="9"/>
            <color indexed="81"/>
            <rFont val="ＭＳ Ｐゴシック"/>
            <family val="3"/>
            <charset val="128"/>
          </rPr>
          <t>・様式1－5より自動転記
・小数点第１位（第２位以下切り捨て）まで</t>
        </r>
      </text>
    </comment>
    <comment ref="W13" authorId="0" shapeId="0">
      <text>
        <r>
          <rPr>
            <b/>
            <sz val="9"/>
            <color indexed="81"/>
            <rFont val="ＭＳ Ｐゴシック"/>
            <family val="3"/>
            <charset val="128"/>
          </rPr>
          <t>・該当する場合は小数点第一位まで（第二位以下切り捨て）入力して下さい
・無い場合は「０」と入力して下さい</t>
        </r>
      </text>
    </comment>
    <comment ref="Z13" authorId="0" shapeId="0">
      <text>
        <r>
          <rPr>
            <b/>
            <sz val="9"/>
            <color indexed="81"/>
            <rFont val="ＭＳ Ｐゴシック"/>
            <family val="3"/>
            <charset val="128"/>
          </rPr>
          <t>・該当する場合は小数点第一位まで（第二位以下切り捨て）入力して下さい
・該当しない場合は「０」と入力して下さい</t>
        </r>
      </text>
    </comment>
    <comment ref="AC13" authorId="0" shapeId="0">
      <text>
        <r>
          <rPr>
            <b/>
            <sz val="9"/>
            <color indexed="81"/>
            <rFont val="ＭＳ Ｐゴシック"/>
            <family val="3"/>
            <charset val="128"/>
          </rPr>
          <t>小数点第三位まで算出（小数点第四位切り捨て）
※自動計算</t>
        </r>
      </text>
    </comment>
    <comment ref="C28" authorId="0" shapeId="0">
      <text>
        <r>
          <rPr>
            <b/>
            <sz val="9"/>
            <color indexed="81"/>
            <rFont val="ＭＳ Ｐゴシック"/>
            <family val="3"/>
            <charset val="128"/>
          </rPr>
          <t>円未満の端数切り捨て
※自動計算</t>
        </r>
      </text>
    </comment>
    <comment ref="U28" authorId="0" shapeId="0">
      <text>
        <r>
          <rPr>
            <b/>
            <sz val="8"/>
            <color indexed="81"/>
            <rFont val="ＭＳ Ｐゴシック"/>
            <family val="3"/>
            <charset val="128"/>
          </rPr>
          <t>小数点第一位（百円単位）まで記載
※自動計算</t>
        </r>
      </text>
    </comment>
    <comment ref="U40" authorId="0" shapeId="0">
      <text>
        <r>
          <rPr>
            <b/>
            <sz val="9"/>
            <color indexed="81"/>
            <rFont val="ＭＳ Ｐゴシック"/>
            <family val="3"/>
            <charset val="128"/>
          </rPr>
          <t>小数点第一位（百円）切り捨て</t>
        </r>
      </text>
    </comment>
  </commentList>
</comments>
</file>

<file path=xl/sharedStrings.xml><?xml version="1.0" encoding="utf-8"?>
<sst xmlns="http://schemas.openxmlformats.org/spreadsheetml/2006/main" count="337" uniqueCount="162">
  <si>
    <t>補助対象期間の
損益状況</t>
    <rPh sb="0" eb="2">
      <t>ホジョ</t>
    </rPh>
    <rPh sb="2" eb="4">
      <t>タイショウ</t>
    </rPh>
    <rPh sb="4" eb="6">
      <t>キカン</t>
    </rPh>
    <rPh sb="8" eb="10">
      <t>ソンエキ</t>
    </rPh>
    <rPh sb="10" eb="12">
      <t>ジョウキョウ</t>
    </rPh>
    <phoneticPr fontId="3"/>
  </si>
  <si>
    <t>一般乗合旅客自動車運送事業・自家用有償旅客運送</t>
    <rPh sb="0" eb="2">
      <t>イッパン</t>
    </rPh>
    <rPh sb="2" eb="4">
      <t>ノリアイ</t>
    </rPh>
    <rPh sb="4" eb="6">
      <t>リョカク</t>
    </rPh>
    <rPh sb="6" eb="9">
      <t>ジドウシャ</t>
    </rPh>
    <rPh sb="9" eb="11">
      <t>ウンソウ</t>
    </rPh>
    <rPh sb="11" eb="13">
      <t>ジギョウ</t>
    </rPh>
    <rPh sb="14" eb="17">
      <t>ジカヨウ</t>
    </rPh>
    <rPh sb="17" eb="19">
      <t>ユウショウ</t>
    </rPh>
    <rPh sb="19" eb="21">
      <t>リョキャク</t>
    </rPh>
    <rPh sb="21" eb="23">
      <t>ウンソウ</t>
    </rPh>
    <phoneticPr fontId="3"/>
  </si>
  <si>
    <t>営業収益</t>
    <rPh sb="0" eb="2">
      <t>エイギョウ</t>
    </rPh>
    <rPh sb="2" eb="4">
      <t>シュウエキ</t>
    </rPh>
    <phoneticPr fontId="3"/>
  </si>
  <si>
    <t>千円</t>
    <rPh sb="0" eb="2">
      <t>センエン</t>
    </rPh>
    <phoneticPr fontId="3"/>
  </si>
  <si>
    <t>営業外収益</t>
    <rPh sb="0" eb="3">
      <t>エイギョウガイ</t>
    </rPh>
    <rPh sb="3" eb="5">
      <t>シュウエキ</t>
    </rPh>
    <phoneticPr fontId="3"/>
  </si>
  <si>
    <t>経常収益</t>
    <rPh sb="0" eb="2">
      <t>ケイジョウ</t>
    </rPh>
    <rPh sb="2" eb="4">
      <t>シュウエキ</t>
    </rPh>
    <phoneticPr fontId="3"/>
  </si>
  <si>
    <t>営業費用</t>
    <rPh sb="0" eb="2">
      <t>エイギョウ</t>
    </rPh>
    <rPh sb="2" eb="4">
      <t>ヒヨウ</t>
    </rPh>
    <phoneticPr fontId="3"/>
  </si>
  <si>
    <t>営業外費用</t>
    <rPh sb="0" eb="3">
      <t>エイギョウガイ</t>
    </rPh>
    <rPh sb="3" eb="5">
      <t>ヒヨウ</t>
    </rPh>
    <phoneticPr fontId="3"/>
  </si>
  <si>
    <t>経常費用（イ）</t>
    <rPh sb="0" eb="2">
      <t>ケイジョウ</t>
    </rPh>
    <rPh sb="2" eb="4">
      <t>ヒヨウ</t>
    </rPh>
    <phoneticPr fontId="3"/>
  </si>
  <si>
    <t>営業損益</t>
    <rPh sb="0" eb="2">
      <t>エイギョウ</t>
    </rPh>
    <rPh sb="2" eb="4">
      <t>ソンエキ</t>
    </rPh>
    <phoneticPr fontId="3"/>
  </si>
  <si>
    <t>営業外損益</t>
    <rPh sb="0" eb="3">
      <t>エイギョウガイ</t>
    </rPh>
    <rPh sb="3" eb="5">
      <t>ソンエキ</t>
    </rPh>
    <phoneticPr fontId="3"/>
  </si>
  <si>
    <t>経常損益</t>
    <rPh sb="0" eb="2">
      <t>ケイジョウ</t>
    </rPh>
    <rPh sb="2" eb="4">
      <t>ソンエキ</t>
    </rPh>
    <phoneticPr fontId="3"/>
  </si>
  <si>
    <t>経常収支率</t>
    <rPh sb="0" eb="2">
      <t>ケイジョウ</t>
    </rPh>
    <rPh sb="2" eb="5">
      <t>シュウシリツ</t>
    </rPh>
    <phoneticPr fontId="3"/>
  </si>
  <si>
    <t>３．キロ当たり補助対象経常費用</t>
    <rPh sb="4" eb="5">
      <t>ア</t>
    </rPh>
    <rPh sb="7" eb="9">
      <t>ホジョ</t>
    </rPh>
    <rPh sb="9" eb="11">
      <t>タイショウ</t>
    </rPh>
    <rPh sb="11" eb="13">
      <t>ケイジョウ</t>
    </rPh>
    <rPh sb="13" eb="15">
      <t>ヒヨウ</t>
    </rPh>
    <phoneticPr fontId="3"/>
  </si>
  <si>
    <t>補助ブロック名</t>
    <rPh sb="0" eb="2">
      <t>ホジョ</t>
    </rPh>
    <rPh sb="6" eb="7">
      <t>メイ</t>
    </rPh>
    <phoneticPr fontId="3"/>
  </si>
  <si>
    <t>４．補助対象系統ごとの国庫補助金申請額、負担者とその負担割合</t>
    <rPh sb="2" eb="4">
      <t>ホジョ</t>
    </rPh>
    <rPh sb="4" eb="6">
      <t>タイショウ</t>
    </rPh>
    <rPh sb="6" eb="8">
      <t>ケイトウ</t>
    </rPh>
    <rPh sb="11" eb="13">
      <t>コッコ</t>
    </rPh>
    <rPh sb="13" eb="15">
      <t>ホジョ</t>
    </rPh>
    <rPh sb="15" eb="16">
      <t>キン</t>
    </rPh>
    <rPh sb="16" eb="18">
      <t>シンセイ</t>
    </rPh>
    <rPh sb="18" eb="19">
      <t>ガク</t>
    </rPh>
    <rPh sb="20" eb="23">
      <t>フタンシャ</t>
    </rPh>
    <rPh sb="26" eb="28">
      <t>フタン</t>
    </rPh>
    <rPh sb="28" eb="30">
      <t>ワリアイ</t>
    </rPh>
    <phoneticPr fontId="3"/>
  </si>
  <si>
    <t>運行
系統名</t>
    <rPh sb="0" eb="2">
      <t>ウンコウ</t>
    </rPh>
    <rPh sb="3" eb="5">
      <t>ケイトウ</t>
    </rPh>
    <rPh sb="5" eb="6">
      <t>メイ</t>
    </rPh>
    <phoneticPr fontId="3"/>
  </si>
  <si>
    <t>計画運行回数
（い）</t>
    <rPh sb="0" eb="2">
      <t>ケイカク</t>
    </rPh>
    <rPh sb="2" eb="4">
      <t>ウンコウ</t>
    </rPh>
    <rPh sb="4" eb="6">
      <t>カイスウ</t>
    </rPh>
    <phoneticPr fontId="3"/>
  </si>
  <si>
    <t>実績運行回数
（ろ）</t>
    <rPh sb="0" eb="2">
      <t>ジッセキ</t>
    </rPh>
    <rPh sb="2" eb="4">
      <t>ウンコウ</t>
    </rPh>
    <rPh sb="4" eb="6">
      <t>カイスウ</t>
    </rPh>
    <phoneticPr fontId="3"/>
  </si>
  <si>
    <t>運休回数
（は）</t>
    <rPh sb="0" eb="2">
      <t>ウンキュウ</t>
    </rPh>
    <rPh sb="2" eb="4">
      <t>カイスウ</t>
    </rPh>
    <phoneticPr fontId="3"/>
  </si>
  <si>
    <t>運休回数のうち１２条２項ただし書によりやむを得ないとして大臣が認めた回数
（に）</t>
    <rPh sb="0" eb="2">
      <t>ウンキュウ</t>
    </rPh>
    <rPh sb="2" eb="4">
      <t>カイスウ</t>
    </rPh>
    <rPh sb="9" eb="10">
      <t>ジョウ</t>
    </rPh>
    <rPh sb="11" eb="12">
      <t>コウ</t>
    </rPh>
    <rPh sb="15" eb="16">
      <t>ショ</t>
    </rPh>
    <rPh sb="22" eb="23">
      <t>エ</t>
    </rPh>
    <rPh sb="28" eb="30">
      <t>ダイジン</t>
    </rPh>
    <rPh sb="31" eb="32">
      <t>ミト</t>
    </rPh>
    <rPh sb="34" eb="36">
      <t>カイスウ</t>
    </rPh>
    <phoneticPr fontId="3"/>
  </si>
  <si>
    <t>運行割合
（100%を超える場合は100%を上限とする。）
（ほ）</t>
    <rPh sb="0" eb="2">
      <t>ウンコウ</t>
    </rPh>
    <rPh sb="2" eb="4">
      <t>ワリアイ</t>
    </rPh>
    <rPh sb="11" eb="12">
      <t>コ</t>
    </rPh>
    <rPh sb="14" eb="16">
      <t>バアイ</t>
    </rPh>
    <rPh sb="22" eb="24">
      <t>ジョウゲン</t>
    </rPh>
    <phoneticPr fontId="3"/>
  </si>
  <si>
    <t>回</t>
    <rPh sb="0" eb="1">
      <t>カイ</t>
    </rPh>
    <phoneticPr fontId="3"/>
  </si>
  <si>
    <t>％</t>
  </si>
  <si>
    <t>合計</t>
    <rPh sb="0" eb="2">
      <t>ゴウケイ</t>
    </rPh>
    <phoneticPr fontId="3"/>
  </si>
  <si>
    <t>申請
番号</t>
    <rPh sb="0" eb="2">
      <t>シンセイ</t>
    </rPh>
    <rPh sb="3" eb="5">
      <t>バンゴウ</t>
    </rPh>
    <phoneticPr fontId="3"/>
  </si>
  <si>
    <t>補助対象
経常費用</t>
    <rPh sb="0" eb="2">
      <t>ホジョ</t>
    </rPh>
    <rPh sb="2" eb="4">
      <t>タイショウ</t>
    </rPh>
    <rPh sb="5" eb="7">
      <t>ケイジョウ</t>
    </rPh>
    <rPh sb="7" eb="9">
      <t>ヒヨウ</t>
    </rPh>
    <phoneticPr fontId="3"/>
  </si>
  <si>
    <t>補助対象系統
の経常収益</t>
    <rPh sb="0" eb="2">
      <t>ホジョ</t>
    </rPh>
    <rPh sb="2" eb="4">
      <t>タイショウ</t>
    </rPh>
    <rPh sb="4" eb="6">
      <t>ケイトウ</t>
    </rPh>
    <rPh sb="8" eb="10">
      <t>ケイジョウ</t>
    </rPh>
    <rPh sb="10" eb="12">
      <t>シュウエキ</t>
    </rPh>
    <phoneticPr fontId="3"/>
  </si>
  <si>
    <t>補助対象経常
費用から経常
収益を控除した額</t>
    <rPh sb="0" eb="2">
      <t>ホジョ</t>
    </rPh>
    <rPh sb="2" eb="4">
      <t>タイショウ</t>
    </rPh>
    <rPh sb="4" eb="6">
      <t>ケイジョウ</t>
    </rPh>
    <rPh sb="7" eb="9">
      <t>ヒヨウ</t>
    </rPh>
    <rPh sb="11" eb="13">
      <t>ケイジョウ</t>
    </rPh>
    <rPh sb="14" eb="16">
      <t>シュウエキ</t>
    </rPh>
    <rPh sb="17" eb="19">
      <t>コウジョ</t>
    </rPh>
    <rPh sb="21" eb="22">
      <t>ガク</t>
    </rPh>
    <phoneticPr fontId="3"/>
  </si>
  <si>
    <t>補助対象経費</t>
    <rPh sb="0" eb="2">
      <t>ホジョ</t>
    </rPh>
    <rPh sb="2" eb="4">
      <t>タイショウ</t>
    </rPh>
    <rPh sb="4" eb="6">
      <t>ケイヒ</t>
    </rPh>
    <phoneticPr fontId="3"/>
  </si>
  <si>
    <t>補助対象経費の1/2</t>
    <rPh sb="0" eb="2">
      <t>ホジョ</t>
    </rPh>
    <rPh sb="2" eb="4">
      <t>タイショウ</t>
    </rPh>
    <rPh sb="4" eb="6">
      <t>ケイヒ</t>
    </rPh>
    <phoneticPr fontId="3"/>
  </si>
  <si>
    <t>国庫補助
上限額</t>
    <rPh sb="0" eb="2">
      <t>コッコ</t>
    </rPh>
    <rPh sb="2" eb="4">
      <t>ホジョ</t>
    </rPh>
    <rPh sb="5" eb="7">
      <t>ジョウゲン</t>
    </rPh>
    <rPh sb="7" eb="8">
      <t>ガク</t>
    </rPh>
    <phoneticPr fontId="3"/>
  </si>
  <si>
    <t>国庫補助金
申請額</t>
    <rPh sb="0" eb="2">
      <t>コッコ</t>
    </rPh>
    <rPh sb="2" eb="5">
      <t>ホジョキン</t>
    </rPh>
    <rPh sb="6" eb="9">
      <t>シンセイガク</t>
    </rPh>
    <phoneticPr fontId="3"/>
  </si>
  <si>
    <t>円</t>
    <rPh sb="0" eb="1">
      <t>エン</t>
    </rPh>
    <phoneticPr fontId="3"/>
  </si>
  <si>
    <t>経常費用から
経常収益を控除
した額</t>
    <rPh sb="0" eb="2">
      <t>ケイジョウ</t>
    </rPh>
    <rPh sb="2" eb="4">
      <t>ヒヨウ</t>
    </rPh>
    <rPh sb="7" eb="9">
      <t>ケイジョウ</t>
    </rPh>
    <rPh sb="9" eb="11">
      <t>シュウエキ</t>
    </rPh>
    <rPh sb="12" eb="14">
      <t>コウジョ</t>
    </rPh>
    <rPh sb="17" eb="18">
      <t>ガク</t>
    </rPh>
    <phoneticPr fontId="3"/>
  </si>
  <si>
    <t>損失額から国庫補助額を控除した額</t>
    <rPh sb="0" eb="3">
      <t>ソンシツガク</t>
    </rPh>
    <rPh sb="5" eb="7">
      <t>コッコ</t>
    </rPh>
    <rPh sb="7" eb="10">
      <t>ホジョガク</t>
    </rPh>
    <rPh sb="11" eb="13">
      <t>コウジョ</t>
    </rPh>
    <rPh sb="15" eb="16">
      <t>ガク</t>
    </rPh>
    <phoneticPr fontId="3"/>
  </si>
  <si>
    <t>都道府県</t>
    <rPh sb="0" eb="4">
      <t>トドウフケン</t>
    </rPh>
    <phoneticPr fontId="3"/>
  </si>
  <si>
    <t>市区町村</t>
    <rPh sb="0" eb="4">
      <t>シクチョウソン</t>
    </rPh>
    <phoneticPr fontId="3"/>
  </si>
  <si>
    <t>その他の者</t>
    <rPh sb="2" eb="3">
      <t>タ</t>
    </rPh>
    <rPh sb="4" eb="5">
      <t>モノ</t>
    </rPh>
    <phoneticPr fontId="3"/>
  </si>
  <si>
    <t>事業者自己負担</t>
    <rPh sb="0" eb="3">
      <t>ジギョウシャ</t>
    </rPh>
    <rPh sb="3" eb="5">
      <t>ジコ</t>
    </rPh>
    <rPh sb="5" eb="7">
      <t>フタン</t>
    </rPh>
    <phoneticPr fontId="3"/>
  </si>
  <si>
    <t>負担額</t>
    <rPh sb="0" eb="3">
      <t>フタンガク</t>
    </rPh>
    <phoneticPr fontId="3"/>
  </si>
  <si>
    <t>負担割合</t>
    <rPh sb="0" eb="2">
      <t>フタン</t>
    </rPh>
    <rPh sb="2" eb="4">
      <t>ワリアイ</t>
    </rPh>
    <phoneticPr fontId="3"/>
  </si>
  <si>
    <t>(1) 記載要領</t>
  </si>
  <si>
    <t xml:space="preserve"> 4.「補助対象期間の損益状況」については、消費税相当額を控除した額を記載すること。</t>
    <rPh sb="4" eb="6">
      <t>ホジョ</t>
    </rPh>
    <rPh sb="6" eb="8">
      <t>タイショウ</t>
    </rPh>
    <rPh sb="8" eb="10">
      <t>キカン</t>
    </rPh>
    <rPh sb="11" eb="13">
      <t>ソンエキ</t>
    </rPh>
    <rPh sb="13" eb="15">
      <t>ジョウキョウ</t>
    </rPh>
    <rPh sb="22" eb="25">
      <t>ショウヒゼイ</t>
    </rPh>
    <rPh sb="25" eb="28">
      <t>ソウトウガク</t>
    </rPh>
    <rPh sb="29" eb="31">
      <t>コウジョ</t>
    </rPh>
    <rPh sb="33" eb="34">
      <t>ガク</t>
    </rPh>
    <rPh sb="35" eb="37">
      <t>キサイ</t>
    </rPh>
    <phoneticPr fontId="3"/>
  </si>
  <si>
    <t>11.「実績運行回数」については、補助対象期間中に運行した回数を記載すること。</t>
    <rPh sb="4" eb="6">
      <t>ジッセキ</t>
    </rPh>
    <rPh sb="6" eb="8">
      <t>ウンコウ</t>
    </rPh>
    <rPh sb="8" eb="10">
      <t>カイスウ</t>
    </rPh>
    <rPh sb="17" eb="19">
      <t>ホジョ</t>
    </rPh>
    <rPh sb="19" eb="21">
      <t>タイショウ</t>
    </rPh>
    <rPh sb="21" eb="24">
      <t>キカンチュウ</t>
    </rPh>
    <rPh sb="25" eb="27">
      <t>ウンコウ</t>
    </rPh>
    <rPh sb="29" eb="30">
      <t>カイ</t>
    </rPh>
    <rPh sb="30" eb="31">
      <t>カズ</t>
    </rPh>
    <rPh sb="32" eb="34">
      <t>キサイ</t>
    </rPh>
    <phoneticPr fontId="3"/>
  </si>
  <si>
    <t>12.「運休回数」については、計画運行回数のうち、補助対象期間中に運休した回数を記載すること。</t>
    <rPh sb="4" eb="6">
      <t>ウンキュウ</t>
    </rPh>
    <rPh sb="6" eb="8">
      <t>カイスウ</t>
    </rPh>
    <rPh sb="15" eb="17">
      <t>ケイカク</t>
    </rPh>
    <rPh sb="17" eb="19">
      <t>ウンコウ</t>
    </rPh>
    <rPh sb="19" eb="20">
      <t>カイ</t>
    </rPh>
    <rPh sb="20" eb="21">
      <t>カズ</t>
    </rPh>
    <rPh sb="25" eb="27">
      <t>ホジョ</t>
    </rPh>
    <rPh sb="27" eb="29">
      <t>タイショウ</t>
    </rPh>
    <rPh sb="29" eb="32">
      <t>キカンチュウ</t>
    </rPh>
    <rPh sb="33" eb="35">
      <t>ウンキュウ</t>
    </rPh>
    <rPh sb="37" eb="38">
      <t>カイ</t>
    </rPh>
    <rPh sb="38" eb="39">
      <t>カズ</t>
    </rPh>
    <rPh sb="40" eb="42">
      <t>キサイ</t>
    </rPh>
    <phoneticPr fontId="3"/>
  </si>
  <si>
    <t>13.「運休回数のうち１２条２項ただし書によりやむを得ないとして大臣が認めた回数」については、補助対象期間中に運休した回数のうち、天災その他やむを得ない事情がある場合による回数を記載すること。</t>
    <rPh sb="6" eb="8">
      <t>カイスウ</t>
    </rPh>
    <rPh sb="38" eb="40">
      <t>カイスウ</t>
    </rPh>
    <rPh sb="47" eb="49">
      <t>ホジョ</t>
    </rPh>
    <rPh sb="49" eb="51">
      <t>タイショウ</t>
    </rPh>
    <rPh sb="51" eb="54">
      <t>キカンチュウ</t>
    </rPh>
    <rPh sb="55" eb="57">
      <t>ウンキュウ</t>
    </rPh>
    <rPh sb="59" eb="60">
      <t>カイ</t>
    </rPh>
    <rPh sb="60" eb="61">
      <t>カズ</t>
    </rPh>
    <rPh sb="65" eb="67">
      <t>テンサイ</t>
    </rPh>
    <rPh sb="69" eb="70">
      <t>タ</t>
    </rPh>
    <rPh sb="73" eb="74">
      <t>エ</t>
    </rPh>
    <rPh sb="76" eb="78">
      <t>ジジョウ</t>
    </rPh>
    <rPh sb="81" eb="83">
      <t>バアイ</t>
    </rPh>
    <rPh sb="86" eb="88">
      <t>カイスウ</t>
    </rPh>
    <rPh sb="89" eb="91">
      <t>キサイ</t>
    </rPh>
    <phoneticPr fontId="3"/>
  </si>
  <si>
    <t>14.「運行割合」は、小数点第２位（第３位以下切り捨て）まで算出して記載すること。</t>
    <rPh sb="4" eb="6">
      <t>ウンコウ</t>
    </rPh>
    <rPh sb="6" eb="8">
      <t>ワリアイ</t>
    </rPh>
    <rPh sb="11" eb="14">
      <t>ショウスウテン</t>
    </rPh>
    <rPh sb="14" eb="15">
      <t>ダイ</t>
    </rPh>
    <rPh sb="16" eb="17">
      <t>イ</t>
    </rPh>
    <rPh sb="18" eb="19">
      <t>ダイ</t>
    </rPh>
    <rPh sb="20" eb="21">
      <t>イ</t>
    </rPh>
    <rPh sb="21" eb="23">
      <t>イカ</t>
    </rPh>
    <rPh sb="23" eb="24">
      <t>キ</t>
    </rPh>
    <rPh sb="25" eb="26">
      <t>ス</t>
    </rPh>
    <rPh sb="30" eb="32">
      <t>サンシュツ</t>
    </rPh>
    <rPh sb="34" eb="36">
      <t>キサイ</t>
    </rPh>
    <phoneticPr fontId="3"/>
  </si>
  <si>
    <t>(2) 添付書類</t>
  </si>
  <si>
    <t>1.補助対象期間に係る旅客自動車運送事業等報告規則第２条第２項の「事業報告書」又は自家用有償旅客運送の損益明細表。</t>
    <rPh sb="39" eb="40">
      <t>マタ</t>
    </rPh>
    <rPh sb="41" eb="44">
      <t>ジカヨウ</t>
    </rPh>
    <rPh sb="44" eb="46">
      <t>ユウショウ</t>
    </rPh>
    <rPh sb="46" eb="48">
      <t>リョカク</t>
    </rPh>
    <rPh sb="48" eb="50">
      <t>ウンソウ</t>
    </rPh>
    <rPh sb="51" eb="53">
      <t>ソンエキ</t>
    </rPh>
    <rPh sb="53" eb="56">
      <t>メイサイヒョウ</t>
    </rPh>
    <phoneticPr fontId="3"/>
  </si>
  <si>
    <t>2.様式第１－５の運行系統別輸送実績。</t>
    <rPh sb="2" eb="4">
      <t>ヨウシキ</t>
    </rPh>
    <rPh sb="4" eb="5">
      <t>ダイ</t>
    </rPh>
    <rPh sb="9" eb="11">
      <t>ウンコウ</t>
    </rPh>
    <rPh sb="11" eb="13">
      <t>ケイトウ</t>
    </rPh>
    <rPh sb="13" eb="14">
      <t>ベツ</t>
    </rPh>
    <rPh sb="14" eb="16">
      <t>ユソウ</t>
    </rPh>
    <rPh sb="16" eb="18">
      <t>ジッセキ</t>
    </rPh>
    <phoneticPr fontId="3"/>
  </si>
  <si>
    <t>利便増進特例措置又は運送継続特例措置</t>
    <rPh sb="0" eb="2">
      <t>リベン</t>
    </rPh>
    <rPh sb="2" eb="4">
      <t>ゾウシン</t>
    </rPh>
    <rPh sb="4" eb="6">
      <t>トクレイ</t>
    </rPh>
    <rPh sb="6" eb="8">
      <t>ソチ</t>
    </rPh>
    <rPh sb="8" eb="9">
      <t>マタ</t>
    </rPh>
    <rPh sb="10" eb="12">
      <t>ウンソウ</t>
    </rPh>
    <rPh sb="12" eb="14">
      <t>ケイゾク</t>
    </rPh>
    <rPh sb="14" eb="16">
      <t>トクレイ</t>
    </rPh>
    <rPh sb="16" eb="18">
      <t>ソチ</t>
    </rPh>
    <phoneticPr fontId="3"/>
  </si>
  <si>
    <t xml:space="preserve"> 9.「利便増進特例措置又は運送継続特例措置」については、地域公共交通利便増進実施計画の認定を受け、地域内フィーダー系統に係る特例措置の適用（別表９）を受けて補助対象となる場合は「利便」と記載し、地域旅客運送サービス継続実施計画の認定を受け、地域内フィーダー系統に係る特例措置の適用（別表１０）を受けて補助対象となる場合は「継続」と記載する。</t>
    <rPh sb="4" eb="6">
      <t>リベン</t>
    </rPh>
    <rPh sb="6" eb="8">
      <t>ゾウシン</t>
    </rPh>
    <rPh sb="8" eb="10">
      <t>トクレイ</t>
    </rPh>
    <rPh sb="12" eb="13">
      <t>マタ</t>
    </rPh>
    <rPh sb="14" eb="16">
      <t>ウンソウ</t>
    </rPh>
    <rPh sb="16" eb="18">
      <t>ケイゾク</t>
    </rPh>
    <rPh sb="18" eb="22">
      <t>トクレイソチ</t>
    </rPh>
    <rPh sb="35" eb="37">
      <t>リベン</t>
    </rPh>
    <rPh sb="37" eb="39">
      <t>ゾウシン</t>
    </rPh>
    <rPh sb="39" eb="41">
      <t>ジッシ</t>
    </rPh>
    <rPh sb="90" eb="92">
      <t>リベン</t>
    </rPh>
    <rPh sb="98" eb="100">
      <t>チイキ</t>
    </rPh>
    <rPh sb="100" eb="102">
      <t>リョカク</t>
    </rPh>
    <rPh sb="102" eb="104">
      <t>ウンソウ</t>
    </rPh>
    <rPh sb="108" eb="110">
      <t>ケイゾク</t>
    </rPh>
    <rPh sb="110" eb="112">
      <t>ジッシ</t>
    </rPh>
    <rPh sb="112" eb="114">
      <t>ケイカク</t>
    </rPh>
    <rPh sb="162" eb="164">
      <t>ケイゾク</t>
    </rPh>
    <phoneticPr fontId="3"/>
  </si>
  <si>
    <t>10.「計画運行回数」については、大臣に認定された地域公共交通計画に記載された回数を転載すること。</t>
    <rPh sb="4" eb="6">
      <t>ケイカク</t>
    </rPh>
    <rPh sb="6" eb="8">
      <t>ウンコウ</t>
    </rPh>
    <rPh sb="8" eb="10">
      <t>カイスウ</t>
    </rPh>
    <rPh sb="17" eb="19">
      <t>ダイジン</t>
    </rPh>
    <rPh sb="20" eb="22">
      <t>ニンテイ</t>
    </rPh>
    <rPh sb="25" eb="27">
      <t>チイキ</t>
    </rPh>
    <rPh sb="27" eb="29">
      <t>コウキョウ</t>
    </rPh>
    <rPh sb="29" eb="31">
      <t>コウツウ</t>
    </rPh>
    <rPh sb="31" eb="33">
      <t>ケイカク</t>
    </rPh>
    <rPh sb="34" eb="36">
      <t>キサイ</t>
    </rPh>
    <rPh sb="39" eb="40">
      <t>カイ</t>
    </rPh>
    <rPh sb="40" eb="41">
      <t>カズ</t>
    </rPh>
    <rPh sb="42" eb="44">
      <t>テンサイ</t>
    </rPh>
    <phoneticPr fontId="3"/>
  </si>
  <si>
    <t>事業者名</t>
    <rPh sb="0" eb="4">
      <t>ジギョウシャメイ</t>
    </rPh>
    <phoneticPr fontId="3"/>
  </si>
  <si>
    <t>運行系統</t>
    <rPh sb="0" eb="2">
      <t>ウンコウ</t>
    </rPh>
    <rPh sb="2" eb="4">
      <t>ケイトウ</t>
    </rPh>
    <phoneticPr fontId="10"/>
  </si>
  <si>
    <t>年間輸送実績</t>
    <rPh sb="0" eb="2">
      <t>ネンカン</t>
    </rPh>
    <rPh sb="2" eb="4">
      <t>ユソウ</t>
    </rPh>
    <rPh sb="4" eb="6">
      <t>ジッセキ</t>
    </rPh>
    <phoneticPr fontId="10"/>
  </si>
  <si>
    <t>市町村の別</t>
    <rPh sb="0" eb="3">
      <t>シチョウソン</t>
    </rPh>
    <rPh sb="4" eb="5">
      <t>ベツ</t>
    </rPh>
    <phoneticPr fontId="10"/>
  </si>
  <si>
    <t>備考</t>
    <rPh sb="0" eb="2">
      <t>ビコウ</t>
    </rPh>
    <phoneticPr fontId="10"/>
  </si>
  <si>
    <t>申請
番号</t>
    <rPh sb="0" eb="2">
      <t>シンセイ</t>
    </rPh>
    <rPh sb="3" eb="5">
      <t>バンゴウ</t>
    </rPh>
    <phoneticPr fontId="10"/>
  </si>
  <si>
    <t>起点</t>
    <rPh sb="0" eb="2">
      <t>キテン</t>
    </rPh>
    <phoneticPr fontId="10"/>
  </si>
  <si>
    <t>主な
経由地</t>
    <rPh sb="0" eb="1">
      <t>オモ</t>
    </rPh>
    <rPh sb="3" eb="6">
      <t>ケイユチ</t>
    </rPh>
    <phoneticPr fontId="10"/>
  </si>
  <si>
    <t>終点</t>
    <rPh sb="0" eb="2">
      <t>シュウテン</t>
    </rPh>
    <phoneticPr fontId="10"/>
  </si>
  <si>
    <t>キロ程
（km）</t>
    <rPh sb="2" eb="3">
      <t>テイ</t>
    </rPh>
    <phoneticPr fontId="10"/>
  </si>
  <si>
    <t>輸送人員
（B）
（人）</t>
    <rPh sb="0" eb="2">
      <t>ユソウ</t>
    </rPh>
    <rPh sb="2" eb="4">
      <t>ジンイン</t>
    </rPh>
    <rPh sb="10" eb="11">
      <t>ニン</t>
    </rPh>
    <phoneticPr fontId="10"/>
  </si>
  <si>
    <t>１運行
当たり
輸送人員
（B)/（A)
（人/回）</t>
    <rPh sb="1" eb="3">
      <t>ウンコウ</t>
    </rPh>
    <rPh sb="4" eb="5">
      <t>ア</t>
    </rPh>
    <rPh sb="8" eb="10">
      <t>ユソウ</t>
    </rPh>
    <rPh sb="10" eb="12">
      <t>ジンイン</t>
    </rPh>
    <rPh sb="22" eb="23">
      <t>ヒト</t>
    </rPh>
    <rPh sb="24" eb="25">
      <t>カイ</t>
    </rPh>
    <phoneticPr fontId="10"/>
  </si>
  <si>
    <t>１人平均
乗車キロ
（km)</t>
    <rPh sb="0" eb="2">
      <t>ヒトリ</t>
    </rPh>
    <rPh sb="2" eb="4">
      <t>ヘイキン</t>
    </rPh>
    <rPh sb="5" eb="7">
      <t>ジョウシャ</t>
    </rPh>
    <phoneticPr fontId="10"/>
  </si>
  <si>
    <t>輸送
人キロ
（人ｷﾛ）</t>
    <rPh sb="0" eb="2">
      <t>ユソウ</t>
    </rPh>
    <rPh sb="3" eb="4">
      <t>ヒト</t>
    </rPh>
    <rPh sb="8" eb="9">
      <t>ヒト</t>
    </rPh>
    <phoneticPr fontId="10"/>
  </si>
  <si>
    <t>実車走行
キロ
（km）</t>
    <rPh sb="0" eb="2">
      <t>ジッシャ</t>
    </rPh>
    <rPh sb="2" eb="4">
      <t>ソウコウ</t>
    </rPh>
    <phoneticPr fontId="10"/>
  </si>
  <si>
    <t>合計</t>
    <rPh sb="0" eb="2">
      <t>ゴウケイ</t>
    </rPh>
    <phoneticPr fontId="10"/>
  </si>
  <si>
    <t>様式第１－５（日本産業規格A列４番）</t>
    <rPh sb="0" eb="2">
      <t>ヨウシキ</t>
    </rPh>
    <rPh sb="2" eb="3">
      <t>ダイ</t>
    </rPh>
    <rPh sb="7" eb="9">
      <t>ニホン</t>
    </rPh>
    <rPh sb="9" eb="11">
      <t>サンギョウ</t>
    </rPh>
    <rPh sb="11" eb="13">
      <t>キカク</t>
    </rPh>
    <rPh sb="14" eb="15">
      <t>レツ</t>
    </rPh>
    <rPh sb="16" eb="17">
      <t>バン</t>
    </rPh>
    <phoneticPr fontId="10"/>
  </si>
  <si>
    <t>経常収益</t>
    <rPh sb="0" eb="2">
      <t>ケイジョウ</t>
    </rPh>
    <rPh sb="2" eb="4">
      <t>シュウエキ</t>
    </rPh>
    <phoneticPr fontId="10"/>
  </si>
  <si>
    <t>経常費用</t>
    <rPh sb="0" eb="2">
      <t>ケイジョウ</t>
    </rPh>
    <rPh sb="2" eb="4">
      <t>ヒヨウ</t>
    </rPh>
    <phoneticPr fontId="10"/>
  </si>
  <si>
    <t>運行形態</t>
    <rPh sb="0" eb="2">
      <t>ウンコウ</t>
    </rPh>
    <rPh sb="2" eb="4">
      <t>ケイタイ</t>
    </rPh>
    <phoneticPr fontId="10"/>
  </si>
  <si>
    <t>運行回数
（A）
（回）</t>
    <rPh sb="0" eb="2">
      <t>ウンコウ</t>
    </rPh>
    <rPh sb="2" eb="4">
      <t>カイスウ</t>
    </rPh>
    <rPh sb="10" eb="11">
      <t>カイ</t>
    </rPh>
    <phoneticPr fontId="10"/>
  </si>
  <si>
    <t>サービス
提供時間
（時間）</t>
    <rPh sb="5" eb="7">
      <t>テイキョウ</t>
    </rPh>
    <rPh sb="7" eb="9">
      <t>ジカン</t>
    </rPh>
    <rPh sb="11" eb="13">
      <t>ジカン</t>
    </rPh>
    <phoneticPr fontId="10"/>
  </si>
  <si>
    <t>運送収入
（C）
（円）</t>
    <rPh sb="0" eb="2">
      <t>ウンソウ</t>
    </rPh>
    <rPh sb="2" eb="4">
      <t>シュウニュウ</t>
    </rPh>
    <rPh sb="10" eb="11">
      <t>エン</t>
    </rPh>
    <phoneticPr fontId="10"/>
  </si>
  <si>
    <t>運送雑収
（D）
（円）</t>
    <rPh sb="0" eb="2">
      <t>ウンソウ</t>
    </rPh>
    <rPh sb="2" eb="3">
      <t>ザツ</t>
    </rPh>
    <rPh sb="3" eb="4">
      <t>オサム</t>
    </rPh>
    <rPh sb="10" eb="11">
      <t>エン</t>
    </rPh>
    <phoneticPr fontId="10"/>
  </si>
  <si>
    <t>営業外
収益
（E）
（円）</t>
    <rPh sb="0" eb="3">
      <t>エイギョウガイ</t>
    </rPh>
    <rPh sb="4" eb="6">
      <t>シュウエキ</t>
    </rPh>
    <rPh sb="12" eb="13">
      <t>エン</t>
    </rPh>
    <phoneticPr fontId="10"/>
  </si>
  <si>
    <t>計
(C)＋(D)+(E)</t>
    <rPh sb="0" eb="1">
      <t>ケイ</t>
    </rPh>
    <phoneticPr fontId="10"/>
  </si>
  <si>
    <t>１系統当たり
経常費用
（乗用タクシーの場合は運行サービス当たりの経常費用）</t>
    <rPh sb="1" eb="3">
      <t>ケイトウ</t>
    </rPh>
    <rPh sb="3" eb="4">
      <t>ア</t>
    </rPh>
    <rPh sb="7" eb="9">
      <t>ケイジョウ</t>
    </rPh>
    <rPh sb="9" eb="11">
      <t>ヒヨウ</t>
    </rPh>
    <rPh sb="13" eb="15">
      <t>ジョウヨウ</t>
    </rPh>
    <rPh sb="20" eb="22">
      <t>バアイ</t>
    </rPh>
    <rPh sb="23" eb="25">
      <t>ウンコウ</t>
    </rPh>
    <rPh sb="29" eb="30">
      <t>ア</t>
    </rPh>
    <rPh sb="33" eb="35">
      <t>ケイジョウ</t>
    </rPh>
    <rPh sb="35" eb="37">
      <t>ヒヨウ</t>
    </rPh>
    <phoneticPr fontId="10"/>
  </si>
  <si>
    <t>実運行
時間</t>
    <rPh sb="0" eb="1">
      <t>ジツ</t>
    </rPh>
    <rPh sb="1" eb="3">
      <t>ウンコウ</t>
    </rPh>
    <rPh sb="4" eb="6">
      <t>ジカン</t>
    </rPh>
    <phoneticPr fontId="10"/>
  </si>
  <si>
    <t>待機
時間</t>
    <rPh sb="0" eb="2">
      <t>タイキ</t>
    </rPh>
    <rPh sb="3" eb="5">
      <t>ジカン</t>
    </rPh>
    <phoneticPr fontId="10"/>
  </si>
  <si>
    <t>回送
時間</t>
    <rPh sb="0" eb="2">
      <t>カイソウ</t>
    </rPh>
    <rPh sb="3" eb="5">
      <t>ジカン</t>
    </rPh>
    <phoneticPr fontId="10"/>
  </si>
  <si>
    <t>予約受付時間</t>
    <rPh sb="0" eb="2">
      <t>ヨヤク</t>
    </rPh>
    <rPh sb="2" eb="4">
      <t>ウケツケ</t>
    </rPh>
    <rPh sb="4" eb="6">
      <t>ジカン</t>
    </rPh>
    <phoneticPr fontId="10"/>
  </si>
  <si>
    <t>［記載要領］</t>
    <rPh sb="1" eb="3">
      <t>キサイ</t>
    </rPh>
    <rPh sb="3" eb="5">
      <t>ヨウリョウ</t>
    </rPh>
    <phoneticPr fontId="3"/>
  </si>
  <si>
    <t>　【記載要領】
　１．この書類は、補助対象期間（補助金交付要綱第５条で定める期間）の実績について、補助対象期間の末日現在における状態に応じて、運行系統（乗用タクシーの場合は運行サービス）ごとに作成すること。（補助対象系統のみ記載すること。）
　２．申請番号は、地域公共交通計画認定申請書の申請番号と同一のものとすること。
　３．運行形態は、路線定期運行、路線不定期運行、区域型運行、乗用タクシーの別を記載すること。
　４．起点及び終点は停留所名をもって記載し、主な経由地は他の運行系統と区別できる停留所名をもって記載し、キロ程は小数点第１位（第２位以下切り捨て）まで記載すること。
　５．運行回数は、補助対象期間における合計運行回数を記載すること。なお、路線型運行においては１往復を運行回数１回（往路若しくは復路のみの場合は、０．５回とする。）、区域型運行及び乗用タクシーによる運行においては１運行（片道）を運行回数１回、循環系統においては
　　　１循環で運行回数１回とする。
　６．１運行当たり輸送人員は、小数点第１位（第２位以下切り捨て）まで算出すること。
　７．実車走行キロ及びサービス提供時間は、小数点第１位（第２位以下切り捨て）まで算出して記載すること。
　８．１系統当たり経常費用は、路線型にあっては事業者の実車走行キロ当たり経常費用に当該系統の実車走行キロを乗じたもの、デマンド型及び乗用タクシーによる運行にあっては運送実施者のサービス提供時間当たり経常費用に当該系統（乗用タクシーの場合は運行サービス）
　　　のサービス提供時間を乗じたものとする。
　９．備考欄には、補助対象期間中にスト及び積雪等の理由によりバスが運行されなかった期間があった場合等、特記すべき事項について、変更年月日又は期間及びその内容を記載すること。
１０．各運行系統のキロ程、運行回数、輸送人員、輸送人キロ、実車走行キロ、サービス提供時間、運送収入、運送雑収及び営業外収益の欄については必ず記載すること。（乗用タクシーによる運行の場合は、キロ程、実車走行キロは記載不要。）</t>
    <rPh sb="2" eb="4">
      <t>キサイ</t>
    </rPh>
    <rPh sb="4" eb="6">
      <t>ヨウリョウ</t>
    </rPh>
    <rPh sb="13" eb="15">
      <t>ショルイ</t>
    </rPh>
    <rPh sb="17" eb="19">
      <t>ホジョ</t>
    </rPh>
    <rPh sb="19" eb="21">
      <t>タイショウ</t>
    </rPh>
    <rPh sb="21" eb="23">
      <t>キカン</t>
    </rPh>
    <rPh sb="24" eb="27">
      <t>ホジョキン</t>
    </rPh>
    <rPh sb="27" eb="29">
      <t>コウフ</t>
    </rPh>
    <rPh sb="29" eb="31">
      <t>ヨウコウ</t>
    </rPh>
    <rPh sb="31" eb="32">
      <t>ダイ</t>
    </rPh>
    <rPh sb="33" eb="34">
      <t>ジョウ</t>
    </rPh>
    <rPh sb="35" eb="36">
      <t>サダ</t>
    </rPh>
    <rPh sb="38" eb="40">
      <t>キカン</t>
    </rPh>
    <rPh sb="42" eb="44">
      <t>ジッセキ</t>
    </rPh>
    <rPh sb="49" eb="51">
      <t>ホジョ</t>
    </rPh>
    <rPh sb="51" eb="53">
      <t>タイショウ</t>
    </rPh>
    <rPh sb="53" eb="55">
      <t>キカン</t>
    </rPh>
    <rPh sb="56" eb="58">
      <t>マツジツ</t>
    </rPh>
    <rPh sb="58" eb="60">
      <t>ゲンザイ</t>
    </rPh>
    <rPh sb="64" eb="66">
      <t>ジョウタイ</t>
    </rPh>
    <rPh sb="67" eb="68">
      <t>オウ</t>
    </rPh>
    <rPh sb="71" eb="73">
      <t>ウンコウ</t>
    </rPh>
    <rPh sb="73" eb="75">
      <t>ケイトウ</t>
    </rPh>
    <rPh sb="76" eb="78">
      <t>ジョウヨウ</t>
    </rPh>
    <rPh sb="83" eb="85">
      <t>バアイ</t>
    </rPh>
    <rPh sb="86" eb="88">
      <t>ウンコウ</t>
    </rPh>
    <rPh sb="96" eb="98">
      <t>サクセイ</t>
    </rPh>
    <rPh sb="104" eb="106">
      <t>ホジョ</t>
    </rPh>
    <rPh sb="106" eb="108">
      <t>タイショウ</t>
    </rPh>
    <rPh sb="108" eb="110">
      <t>ケイトウ</t>
    </rPh>
    <rPh sb="112" eb="114">
      <t>キサイ</t>
    </rPh>
    <rPh sb="124" eb="126">
      <t>シンセイ</t>
    </rPh>
    <rPh sb="126" eb="128">
      <t>バンゴウ</t>
    </rPh>
    <rPh sb="130" eb="132">
      <t>チイキ</t>
    </rPh>
    <rPh sb="132" eb="134">
      <t>コウキョウ</t>
    </rPh>
    <rPh sb="134" eb="136">
      <t>コウツウ</t>
    </rPh>
    <rPh sb="136" eb="138">
      <t>ケイカク</t>
    </rPh>
    <rPh sb="138" eb="140">
      <t>ニンテイ</t>
    </rPh>
    <rPh sb="140" eb="143">
      <t>シンセイショ</t>
    </rPh>
    <rPh sb="144" eb="146">
      <t>シンセイ</t>
    </rPh>
    <rPh sb="146" eb="148">
      <t>バンゴウ</t>
    </rPh>
    <rPh sb="149" eb="151">
      <t>ドウイツ</t>
    </rPh>
    <rPh sb="164" eb="166">
      <t>ウンコウ</t>
    </rPh>
    <rPh sb="166" eb="168">
      <t>ケイタイ</t>
    </rPh>
    <rPh sb="170" eb="172">
      <t>ロセン</t>
    </rPh>
    <rPh sb="172" eb="174">
      <t>テイキ</t>
    </rPh>
    <rPh sb="174" eb="176">
      <t>ウンコウ</t>
    </rPh>
    <rPh sb="177" eb="179">
      <t>ロセン</t>
    </rPh>
    <rPh sb="179" eb="182">
      <t>フテイキ</t>
    </rPh>
    <rPh sb="182" eb="184">
      <t>ウンコウ</t>
    </rPh>
    <rPh sb="185" eb="187">
      <t>クイキ</t>
    </rPh>
    <rPh sb="187" eb="188">
      <t>ガタ</t>
    </rPh>
    <rPh sb="188" eb="190">
      <t>ウンコウ</t>
    </rPh>
    <rPh sb="191" eb="193">
      <t>ジョウヨウ</t>
    </rPh>
    <rPh sb="198" eb="199">
      <t>ベツ</t>
    </rPh>
    <rPh sb="200" eb="202">
      <t>キサイ</t>
    </rPh>
    <rPh sb="211" eb="213">
      <t>キテン</t>
    </rPh>
    <rPh sb="213" eb="214">
      <t>オヨ</t>
    </rPh>
    <rPh sb="215" eb="217">
      <t>シュウテン</t>
    </rPh>
    <rPh sb="218" eb="221">
      <t>テイリュウジョ</t>
    </rPh>
    <rPh sb="221" eb="222">
      <t>メイ</t>
    </rPh>
    <rPh sb="226" eb="228">
      <t>キサイ</t>
    </rPh>
    <rPh sb="230" eb="231">
      <t>オモ</t>
    </rPh>
    <rPh sb="232" eb="235">
      <t>ケイユチ</t>
    </rPh>
    <rPh sb="236" eb="237">
      <t>ホカ</t>
    </rPh>
    <rPh sb="238" eb="240">
      <t>ウンコウ</t>
    </rPh>
    <rPh sb="240" eb="242">
      <t>ケイトウ</t>
    </rPh>
    <rPh sb="243" eb="245">
      <t>クベツ</t>
    </rPh>
    <rPh sb="248" eb="251">
      <t>テイリュウジョ</t>
    </rPh>
    <rPh sb="251" eb="252">
      <t>メイ</t>
    </rPh>
    <rPh sb="256" eb="258">
      <t>キサイ</t>
    </rPh>
    <rPh sb="262" eb="263">
      <t>テイ</t>
    </rPh>
    <rPh sb="264" eb="267">
      <t>ショウスウテン</t>
    </rPh>
    <rPh sb="267" eb="268">
      <t>ダイ</t>
    </rPh>
    <rPh sb="269" eb="270">
      <t>イ</t>
    </rPh>
    <rPh sb="271" eb="272">
      <t>ダイ</t>
    </rPh>
    <rPh sb="273" eb="274">
      <t>イ</t>
    </rPh>
    <rPh sb="274" eb="276">
      <t>イカ</t>
    </rPh>
    <rPh sb="276" eb="277">
      <t>キ</t>
    </rPh>
    <rPh sb="278" eb="279">
      <t>ス</t>
    </rPh>
    <rPh sb="283" eb="285">
      <t>キサイ</t>
    </rPh>
    <rPh sb="294" eb="296">
      <t>ウンコウ</t>
    </rPh>
    <rPh sb="296" eb="298">
      <t>カイスウ</t>
    </rPh>
    <rPh sb="300" eb="302">
      <t>ホジョ</t>
    </rPh>
    <rPh sb="302" eb="304">
      <t>タイショウ</t>
    </rPh>
    <rPh sb="304" eb="306">
      <t>キカン</t>
    </rPh>
    <rPh sb="310" eb="312">
      <t>ゴウケイ</t>
    </rPh>
    <rPh sb="312" eb="314">
      <t>ウンコウ</t>
    </rPh>
    <rPh sb="314" eb="316">
      <t>カイスウ</t>
    </rPh>
    <rPh sb="317" eb="319">
      <t>キサイ</t>
    </rPh>
    <rPh sb="327" eb="329">
      <t>ロセン</t>
    </rPh>
    <rPh sb="329" eb="330">
      <t>ガタ</t>
    </rPh>
    <rPh sb="330" eb="332">
      <t>ウンコウ</t>
    </rPh>
    <rPh sb="338" eb="340">
      <t>オウフク</t>
    </rPh>
    <rPh sb="341" eb="343">
      <t>ウンコウ</t>
    </rPh>
    <rPh sb="343" eb="345">
      <t>カイスウ</t>
    </rPh>
    <rPh sb="346" eb="347">
      <t>カイ</t>
    </rPh>
    <rPh sb="373" eb="375">
      <t>クイキ</t>
    </rPh>
    <rPh sb="375" eb="376">
      <t>ガタ</t>
    </rPh>
    <rPh sb="376" eb="378">
      <t>ウンコウ</t>
    </rPh>
    <rPh sb="378" eb="379">
      <t>オヨ</t>
    </rPh>
    <rPh sb="380" eb="382">
      <t>ジョウヨウ</t>
    </rPh>
    <rPh sb="389" eb="391">
      <t>ウンコウ</t>
    </rPh>
    <rPh sb="397" eb="399">
      <t>ウンコウ</t>
    </rPh>
    <rPh sb="400" eb="402">
      <t>カタミチ</t>
    </rPh>
    <rPh sb="404" eb="406">
      <t>ウンコウ</t>
    </rPh>
    <rPh sb="406" eb="408">
      <t>カイスウ</t>
    </rPh>
    <rPh sb="409" eb="410">
      <t>カイ</t>
    </rPh>
    <rPh sb="411" eb="413">
      <t>ジュンカン</t>
    </rPh>
    <rPh sb="413" eb="415">
      <t>ケイトウ</t>
    </rPh>
    <rPh sb="425" eb="427">
      <t>ジュンカン</t>
    </rPh>
    <rPh sb="428" eb="430">
      <t>ウンコウ</t>
    </rPh>
    <rPh sb="430" eb="432">
      <t>カイスウ</t>
    </rPh>
    <rPh sb="433" eb="434">
      <t>カイ</t>
    </rPh>
    <rPh sb="443" eb="445">
      <t>ウンコウ</t>
    </rPh>
    <rPh sb="445" eb="446">
      <t>ア</t>
    </rPh>
    <rPh sb="448" eb="450">
      <t>ユソウ</t>
    </rPh>
    <rPh sb="450" eb="452">
      <t>ジンイン</t>
    </rPh>
    <rPh sb="454" eb="457">
      <t>ショウスウテン</t>
    </rPh>
    <rPh sb="457" eb="458">
      <t>ダイ</t>
    </rPh>
    <rPh sb="459" eb="460">
      <t>イ</t>
    </rPh>
    <rPh sb="461" eb="462">
      <t>ダイ</t>
    </rPh>
    <rPh sb="463" eb="464">
      <t>イ</t>
    </rPh>
    <rPh sb="464" eb="466">
      <t>イカ</t>
    </rPh>
    <rPh sb="466" eb="467">
      <t>キ</t>
    </rPh>
    <rPh sb="468" eb="469">
      <t>ス</t>
    </rPh>
    <rPh sb="473" eb="475">
      <t>サンシュツ</t>
    </rPh>
    <rPh sb="484" eb="486">
      <t>ジッシャ</t>
    </rPh>
    <rPh sb="486" eb="488">
      <t>ソウコウ</t>
    </rPh>
    <rPh sb="490" eb="491">
      <t>オヨ</t>
    </rPh>
    <rPh sb="496" eb="498">
      <t>テイキョウ</t>
    </rPh>
    <rPh sb="498" eb="500">
      <t>ジカン</t>
    </rPh>
    <rPh sb="502" eb="505">
      <t>ショウスウテン</t>
    </rPh>
    <rPh sb="505" eb="506">
      <t>ダイ</t>
    </rPh>
    <rPh sb="507" eb="508">
      <t>イ</t>
    </rPh>
    <rPh sb="509" eb="510">
      <t>ダイ</t>
    </rPh>
    <rPh sb="511" eb="512">
      <t>イ</t>
    </rPh>
    <rPh sb="512" eb="514">
      <t>イカ</t>
    </rPh>
    <rPh sb="514" eb="515">
      <t>キ</t>
    </rPh>
    <rPh sb="516" eb="517">
      <t>ス</t>
    </rPh>
    <rPh sb="521" eb="523">
      <t>サンシュツ</t>
    </rPh>
    <rPh sb="525" eb="527">
      <t>キサイ</t>
    </rPh>
    <rPh sb="537" eb="539">
      <t>ケイトウ</t>
    </rPh>
    <rPh sb="539" eb="540">
      <t>ア</t>
    </rPh>
    <rPh sb="542" eb="544">
      <t>ケイジョウ</t>
    </rPh>
    <rPh sb="544" eb="546">
      <t>ヒヨウ</t>
    </rPh>
    <rPh sb="548" eb="550">
      <t>ロセン</t>
    </rPh>
    <rPh sb="550" eb="551">
      <t>ガタ</t>
    </rPh>
    <rPh sb="556" eb="559">
      <t>ジギョウシャ</t>
    </rPh>
    <rPh sb="560" eb="562">
      <t>ジッシャ</t>
    </rPh>
    <rPh sb="562" eb="564">
      <t>ソウコウ</t>
    </rPh>
    <rPh sb="566" eb="567">
      <t>ア</t>
    </rPh>
    <rPh sb="569" eb="571">
      <t>ケイジョウ</t>
    </rPh>
    <rPh sb="571" eb="573">
      <t>ヒヨウ</t>
    </rPh>
    <rPh sb="574" eb="576">
      <t>トウガイ</t>
    </rPh>
    <rPh sb="576" eb="578">
      <t>ケイトウ</t>
    </rPh>
    <rPh sb="579" eb="581">
      <t>ジッシャ</t>
    </rPh>
    <rPh sb="581" eb="583">
      <t>ソウコウ</t>
    </rPh>
    <rPh sb="586" eb="587">
      <t>ジョウ</t>
    </rPh>
    <rPh sb="596" eb="597">
      <t>ガタ</t>
    </rPh>
    <rPh sb="597" eb="598">
      <t>オヨ</t>
    </rPh>
    <rPh sb="599" eb="601">
      <t>ジョウヨウ</t>
    </rPh>
    <rPh sb="608" eb="610">
      <t>ウンコウ</t>
    </rPh>
    <rPh sb="615" eb="617">
      <t>ウンソウ</t>
    </rPh>
    <rPh sb="617" eb="620">
      <t>ジッシシャ</t>
    </rPh>
    <rPh sb="625" eb="627">
      <t>テイキョウ</t>
    </rPh>
    <rPh sb="627" eb="629">
      <t>ジカン</t>
    </rPh>
    <rPh sb="629" eb="630">
      <t>ア</t>
    </rPh>
    <rPh sb="632" eb="634">
      <t>ケイジョウ</t>
    </rPh>
    <rPh sb="634" eb="636">
      <t>ヒヨウ</t>
    </rPh>
    <rPh sb="637" eb="639">
      <t>トウガイ</t>
    </rPh>
    <rPh sb="639" eb="641">
      <t>ケイトウ</t>
    </rPh>
    <rPh sb="642" eb="644">
      <t>ジョウヨウ</t>
    </rPh>
    <rPh sb="649" eb="651">
      <t>バアイ</t>
    </rPh>
    <rPh sb="652" eb="654">
      <t>ウンコウ</t>
    </rPh>
    <rPh sb="668" eb="670">
      <t>テイキョウ</t>
    </rPh>
    <rPh sb="670" eb="672">
      <t>ジカン</t>
    </rPh>
    <rPh sb="673" eb="674">
      <t>ジョウ</t>
    </rPh>
    <rPh sb="686" eb="689">
      <t>ビコウラン</t>
    </rPh>
    <rPh sb="692" eb="694">
      <t>ホジョ</t>
    </rPh>
    <rPh sb="694" eb="696">
      <t>タイショウ</t>
    </rPh>
    <rPh sb="696" eb="699">
      <t>キカンチュウ</t>
    </rPh>
    <rPh sb="702" eb="703">
      <t>オヨ</t>
    </rPh>
    <rPh sb="704" eb="706">
      <t>セキセツ</t>
    </rPh>
    <rPh sb="706" eb="707">
      <t>トウ</t>
    </rPh>
    <rPh sb="708" eb="710">
      <t>リユウ</t>
    </rPh>
    <rPh sb="716" eb="718">
      <t>ウンコウ</t>
    </rPh>
    <rPh sb="724" eb="726">
      <t>キカン</t>
    </rPh>
    <rPh sb="730" eb="732">
      <t>バアイ</t>
    </rPh>
    <rPh sb="732" eb="733">
      <t>トウ</t>
    </rPh>
    <rPh sb="734" eb="736">
      <t>トッキ</t>
    </rPh>
    <rPh sb="739" eb="741">
      <t>ジコウ</t>
    </rPh>
    <rPh sb="746" eb="748">
      <t>ヘンコウ</t>
    </rPh>
    <rPh sb="748" eb="751">
      <t>ネンガッピ</t>
    </rPh>
    <rPh sb="751" eb="752">
      <t>マタ</t>
    </rPh>
    <rPh sb="753" eb="755">
      <t>キカン</t>
    </rPh>
    <rPh sb="755" eb="756">
      <t>オヨ</t>
    </rPh>
    <rPh sb="759" eb="761">
      <t>ナイヨウ</t>
    </rPh>
    <rPh sb="762" eb="764">
      <t>キサイ</t>
    </rPh>
    <rPh sb="773" eb="774">
      <t>カク</t>
    </rPh>
    <rPh sb="774" eb="776">
      <t>ウンコウ</t>
    </rPh>
    <rPh sb="776" eb="778">
      <t>ケイトウ</t>
    </rPh>
    <rPh sb="781" eb="782">
      <t>テイ</t>
    </rPh>
    <rPh sb="783" eb="785">
      <t>ウンコウ</t>
    </rPh>
    <rPh sb="785" eb="787">
      <t>カイスウ</t>
    </rPh>
    <rPh sb="788" eb="790">
      <t>ユソウ</t>
    </rPh>
    <rPh sb="790" eb="792">
      <t>ジンイン</t>
    </rPh>
    <rPh sb="793" eb="795">
      <t>ユソウ</t>
    </rPh>
    <rPh sb="795" eb="796">
      <t>ヒト</t>
    </rPh>
    <rPh sb="799" eb="801">
      <t>ジッシャ</t>
    </rPh>
    <rPh sb="801" eb="803">
      <t>ソウコウ</t>
    </rPh>
    <rPh sb="810" eb="812">
      <t>テイキョウ</t>
    </rPh>
    <rPh sb="812" eb="814">
      <t>ジカン</t>
    </rPh>
    <rPh sb="820" eb="822">
      <t>ウンソウ</t>
    </rPh>
    <rPh sb="822" eb="823">
      <t>ザツ</t>
    </rPh>
    <rPh sb="866" eb="867">
      <t>テイ</t>
    </rPh>
    <phoneticPr fontId="10"/>
  </si>
  <si>
    <t>路線定期運行</t>
    <rPh sb="0" eb="2">
      <t>ロセン</t>
    </rPh>
    <rPh sb="2" eb="4">
      <t>テイキ</t>
    </rPh>
    <rPh sb="4" eb="6">
      <t>ウンコウ</t>
    </rPh>
    <phoneticPr fontId="3"/>
  </si>
  <si>
    <t>路線不定期運行</t>
    <rPh sb="0" eb="2">
      <t>ロセン</t>
    </rPh>
    <rPh sb="2" eb="5">
      <t>フテイキ</t>
    </rPh>
    <rPh sb="5" eb="7">
      <t>ウンコウ</t>
    </rPh>
    <phoneticPr fontId="3"/>
  </si>
  <si>
    <t>区域型運行</t>
    <rPh sb="0" eb="2">
      <t>クイキ</t>
    </rPh>
    <rPh sb="2" eb="3">
      <t>ガタ</t>
    </rPh>
    <rPh sb="3" eb="5">
      <t>ウンコウ</t>
    </rPh>
    <phoneticPr fontId="3"/>
  </si>
  <si>
    <t>乗用タクシー</t>
    <rPh sb="0" eb="2">
      <t>ジョウヨウ</t>
    </rPh>
    <phoneticPr fontId="3"/>
  </si>
  <si>
    <r>
      <t>運行系統名</t>
    </r>
    <r>
      <rPr>
        <sz val="6"/>
        <rFont val="ＭＳ Ｐゴシック"/>
        <family val="3"/>
        <charset val="128"/>
        <scheme val="minor"/>
      </rPr>
      <t xml:space="preserve">
（乗用タクシーの場合は運行サービス名）</t>
    </r>
    <rPh sb="0" eb="2">
      <t>ウンコウ</t>
    </rPh>
    <rPh sb="2" eb="4">
      <t>ケイトウ</t>
    </rPh>
    <rPh sb="4" eb="5">
      <t>メイ</t>
    </rPh>
    <rPh sb="7" eb="9">
      <t>ジョウヨウ</t>
    </rPh>
    <rPh sb="14" eb="16">
      <t>バアイ</t>
    </rPh>
    <rPh sb="17" eb="19">
      <t>ウンコウ</t>
    </rPh>
    <rPh sb="23" eb="24">
      <t>メイ</t>
    </rPh>
    <phoneticPr fontId="10"/>
  </si>
  <si>
    <t>２．補助対象期間における損益の実績【地域内フィーダー系統（区域型運行）】</t>
    <rPh sb="2" eb="4">
      <t>ホジョ</t>
    </rPh>
    <rPh sb="4" eb="6">
      <t>タイショウ</t>
    </rPh>
    <rPh sb="6" eb="8">
      <t>キカン</t>
    </rPh>
    <rPh sb="12" eb="14">
      <t>ソンエキ</t>
    </rPh>
    <rPh sb="15" eb="17">
      <t>ジッセキ</t>
    </rPh>
    <rPh sb="29" eb="31">
      <t>クイキ</t>
    </rPh>
    <rPh sb="31" eb="32">
      <t>ガタ</t>
    </rPh>
    <phoneticPr fontId="3"/>
  </si>
  <si>
    <t>補助対象期間のサービス提供時間（ロ)</t>
    <rPh sb="0" eb="2">
      <t>ホジョ</t>
    </rPh>
    <rPh sb="2" eb="4">
      <t>タイショウ</t>
    </rPh>
    <rPh sb="4" eb="6">
      <t>キカン</t>
    </rPh>
    <rPh sb="11" eb="13">
      <t>テイキョウ</t>
    </rPh>
    <rPh sb="13" eb="15">
      <t>ジカン</t>
    </rPh>
    <phoneticPr fontId="3"/>
  </si>
  <si>
    <t>時間</t>
    <rPh sb="0" eb="2">
      <t>ジカン</t>
    </rPh>
    <phoneticPr fontId="3"/>
  </si>
  <si>
    <t>補助対象事業者の時間当たり経常費用
イ÷ロ = ハ</t>
    <rPh sb="0" eb="2">
      <t>ホジョ</t>
    </rPh>
    <rPh sb="2" eb="4">
      <t>タイショウ</t>
    </rPh>
    <rPh sb="4" eb="7">
      <t>ジギョウシャ</t>
    </rPh>
    <rPh sb="8" eb="10">
      <t>ジカン</t>
    </rPh>
    <rPh sb="10" eb="11">
      <t>ア</t>
    </rPh>
    <rPh sb="13" eb="15">
      <t>ケイジョウ</t>
    </rPh>
    <rPh sb="15" eb="17">
      <t>ヒヨウ</t>
    </rPh>
    <phoneticPr fontId="3"/>
  </si>
  <si>
    <t>地域時間当たり
標準経常費用
二</t>
    <rPh sb="0" eb="2">
      <t>チイキ</t>
    </rPh>
    <rPh sb="2" eb="4">
      <t>ジカン</t>
    </rPh>
    <rPh sb="4" eb="5">
      <t>ア</t>
    </rPh>
    <rPh sb="8" eb="10">
      <t>ヒョウジュン</t>
    </rPh>
    <rPh sb="10" eb="12">
      <t>ケイジョウ</t>
    </rPh>
    <rPh sb="12" eb="14">
      <t>ヒヨウ</t>
    </rPh>
    <rPh sb="15" eb="16">
      <t>ニ</t>
    </rPh>
    <phoneticPr fontId="3"/>
  </si>
  <si>
    <t>時間当たり経常費用
ハとニのいずれか少ない額
ホ</t>
    <rPh sb="0" eb="2">
      <t>ジカン</t>
    </rPh>
    <rPh sb="2" eb="3">
      <t>ア</t>
    </rPh>
    <rPh sb="5" eb="7">
      <t>ケイジョウ</t>
    </rPh>
    <rPh sb="7" eb="9">
      <t>ヒヨウ</t>
    </rPh>
    <rPh sb="18" eb="19">
      <t>スク</t>
    </rPh>
    <rPh sb="21" eb="22">
      <t>ガク</t>
    </rPh>
    <phoneticPr fontId="3"/>
  </si>
  <si>
    <t>営業区域</t>
    <rPh sb="0" eb="2">
      <t>エイギョウ</t>
    </rPh>
    <rPh sb="2" eb="4">
      <t>クイキ</t>
    </rPh>
    <phoneticPr fontId="3"/>
  </si>
  <si>
    <t>サービス提供時間</t>
    <rPh sb="4" eb="6">
      <t>テイキョウ</t>
    </rPh>
    <rPh sb="6" eb="8">
      <t>ジカン</t>
    </rPh>
    <phoneticPr fontId="3"/>
  </si>
  <si>
    <t>補助ブロック外
乗入部分に係るサービス提供時間</t>
    <rPh sb="0" eb="2">
      <t>ホジョ</t>
    </rPh>
    <rPh sb="6" eb="7">
      <t>ガイ</t>
    </rPh>
    <rPh sb="8" eb="9">
      <t>ノ</t>
    </rPh>
    <rPh sb="9" eb="10">
      <t>イ</t>
    </rPh>
    <rPh sb="10" eb="12">
      <t>ブブン</t>
    </rPh>
    <rPh sb="13" eb="14">
      <t>カカ</t>
    </rPh>
    <rPh sb="19" eb="21">
      <t>テイキョウ</t>
    </rPh>
    <rPh sb="21" eb="23">
      <t>ジカン</t>
    </rPh>
    <phoneticPr fontId="3"/>
  </si>
  <si>
    <t>同一補助ブロック
市区町村外乗入
部分に係るサービス提供時間</t>
    <rPh sb="0" eb="2">
      <t>ドウイツ</t>
    </rPh>
    <rPh sb="2" eb="4">
      <t>ホジョ</t>
    </rPh>
    <rPh sb="9" eb="13">
      <t>シクチョウソン</t>
    </rPh>
    <rPh sb="13" eb="14">
      <t>ガイ</t>
    </rPh>
    <rPh sb="14" eb="16">
      <t>ノリイレ</t>
    </rPh>
    <rPh sb="17" eb="19">
      <t>ブブン</t>
    </rPh>
    <rPh sb="20" eb="21">
      <t>カカ</t>
    </rPh>
    <rPh sb="26" eb="28">
      <t>テイキョウ</t>
    </rPh>
    <rPh sb="28" eb="30">
      <t>ジカン</t>
    </rPh>
    <phoneticPr fontId="3"/>
  </si>
  <si>
    <t>補助ブロック外乗り入れ部分及び同一補助ブロック市区町村外乗り入れ部分以外のサービス提供時間の比率</t>
    <rPh sb="0" eb="2">
      <t>ホジョ</t>
    </rPh>
    <rPh sb="6" eb="7">
      <t>ガイ</t>
    </rPh>
    <rPh sb="7" eb="8">
      <t>ノ</t>
    </rPh>
    <rPh sb="9" eb="10">
      <t>イ</t>
    </rPh>
    <rPh sb="11" eb="13">
      <t>ブブン</t>
    </rPh>
    <rPh sb="13" eb="14">
      <t>オヨ</t>
    </rPh>
    <rPh sb="15" eb="17">
      <t>ドウイツ</t>
    </rPh>
    <rPh sb="17" eb="19">
      <t>ホジョ</t>
    </rPh>
    <rPh sb="23" eb="27">
      <t>シクチョウソン</t>
    </rPh>
    <rPh sb="27" eb="28">
      <t>ガイ</t>
    </rPh>
    <rPh sb="28" eb="29">
      <t>ノ</t>
    </rPh>
    <rPh sb="30" eb="31">
      <t>イ</t>
    </rPh>
    <rPh sb="32" eb="34">
      <t>ブブン</t>
    </rPh>
    <rPh sb="34" eb="36">
      <t>イガイ</t>
    </rPh>
    <rPh sb="41" eb="43">
      <t>テイキョウ</t>
    </rPh>
    <rPh sb="43" eb="45">
      <t>ジカン</t>
    </rPh>
    <rPh sb="46" eb="48">
      <t>ヒリツ</t>
    </rPh>
    <phoneticPr fontId="3"/>
  </si>
  <si>
    <t>ヘ</t>
    <phoneticPr fontId="3"/>
  </si>
  <si>
    <t>ト</t>
    <phoneticPr fontId="3"/>
  </si>
  <si>
    <t>チ</t>
    <phoneticPr fontId="3"/>
  </si>
  <si>
    <t>（へ－（ト＋チ））÷へ＝リ</t>
    <phoneticPr fontId="3"/>
  </si>
  <si>
    <t>ヲのうち補助ブロック外乗入部分及び同一補助ブロック市区町村外乗入部分以外に係るもの</t>
    <rPh sb="4" eb="6">
      <t>ホジョ</t>
    </rPh>
    <rPh sb="10" eb="11">
      <t>ガイ</t>
    </rPh>
    <rPh sb="11" eb="13">
      <t>ノリイレ</t>
    </rPh>
    <rPh sb="13" eb="15">
      <t>ブブン</t>
    </rPh>
    <rPh sb="15" eb="16">
      <t>オヨ</t>
    </rPh>
    <rPh sb="17" eb="19">
      <t>ドウイツ</t>
    </rPh>
    <rPh sb="19" eb="21">
      <t>ホジョ</t>
    </rPh>
    <rPh sb="25" eb="27">
      <t>シク</t>
    </rPh>
    <rPh sb="27" eb="29">
      <t>チョウソン</t>
    </rPh>
    <rPh sb="29" eb="30">
      <t>ガイ</t>
    </rPh>
    <rPh sb="30" eb="32">
      <t>ノリイレ</t>
    </rPh>
    <rPh sb="32" eb="33">
      <t>ブ</t>
    </rPh>
    <rPh sb="34" eb="36">
      <t>イガイ</t>
    </rPh>
    <rPh sb="37" eb="38">
      <t>カカ</t>
    </rPh>
    <phoneticPr fontId="3"/>
  </si>
  <si>
    <t>ホ×へ = ヌ</t>
    <phoneticPr fontId="3"/>
  </si>
  <si>
    <t>ル</t>
    <phoneticPr fontId="3"/>
  </si>
  <si>
    <t>ヌ－ル＝ヲ</t>
    <phoneticPr fontId="3"/>
  </si>
  <si>
    <t>ヲ×リ＝ワ</t>
    <phoneticPr fontId="3"/>
  </si>
  <si>
    <t>カ</t>
    <phoneticPr fontId="3"/>
  </si>
  <si>
    <t>カ×1/2＝ヨ</t>
    <phoneticPr fontId="3"/>
  </si>
  <si>
    <t>タ</t>
    <phoneticPr fontId="3"/>
  </si>
  <si>
    <t>レ</t>
    <phoneticPr fontId="3"/>
  </si>
  <si>
    <t>ツの負担者とその負担割合</t>
    <rPh sb="2" eb="5">
      <t>フタンシャ</t>
    </rPh>
    <rPh sb="8" eb="10">
      <t>フタン</t>
    </rPh>
    <rPh sb="10" eb="12">
      <t>ワリアイ</t>
    </rPh>
    <phoneticPr fontId="3"/>
  </si>
  <si>
    <t>「その他の者」の具体的概要</t>
    <phoneticPr fontId="3"/>
  </si>
  <si>
    <t>ハ×へ－ル＝ソ</t>
    <phoneticPr fontId="3"/>
  </si>
  <si>
    <t>ソ－レ＝ツ</t>
    <phoneticPr fontId="3"/>
  </si>
  <si>
    <t>％</t>
    <phoneticPr fontId="3"/>
  </si>
  <si>
    <t xml:space="preserve"> 1.乗合バス事業の収益、サービス提供時間については、高速バス及び定期観光バス等を除き、費用については、高速バス及び定期観光バス等並びに補助対象期間（補助金交付要綱第５条で定める期間）における補助金交付要綱第２編第１章第３節に係る経常費用を除くこと。</t>
    <rPh sb="17" eb="19">
      <t>テイキョウ</t>
    </rPh>
    <rPh sb="19" eb="21">
      <t>ジカン</t>
    </rPh>
    <rPh sb="64" eb="65">
      <t>トウ</t>
    </rPh>
    <rPh sb="103" eb="104">
      <t>ダイ</t>
    </rPh>
    <rPh sb="105" eb="106">
      <t>ヘン</t>
    </rPh>
    <rPh sb="109" eb="110">
      <t>ダイ</t>
    </rPh>
    <rPh sb="111" eb="112">
      <t>セツ</t>
    </rPh>
    <phoneticPr fontId="3"/>
  </si>
  <si>
    <t xml:space="preserve"> 2.補助対象事業者の決算期間が補助対象期間と相違している事業者については、補助対象期間の仮決算を行い、その損益状況を損益状況欄に記載すること。</t>
    <phoneticPr fontId="3"/>
  </si>
  <si>
    <t xml:space="preserve"> 3.補助対象期間中の一般乗合旅客自動車運送事業（自家用有償旅客運送）と他の事業を兼業している場合の関連収益及び費用の配分については、原則として、自動車運送事業に係る収益及び費用並びに固定資産の配分基準について（昭和52年５月17日付け自総第338号、自旅第151号、自貨第55号）によること。</t>
    <phoneticPr fontId="3"/>
  </si>
  <si>
    <t xml:space="preserve"> 5.「補助ブロック名」については、補助金交付要綱別表６の名称を記載すること。</t>
    <phoneticPr fontId="3"/>
  </si>
  <si>
    <t xml:space="preserve"> 6.「地域時間当たり標準経常費用」は、補助ブロックを管轄する地方運輸局等が通知した数値によること。</t>
    <rPh sb="6" eb="8">
      <t>ジカン</t>
    </rPh>
    <rPh sb="36" eb="37">
      <t>トウ</t>
    </rPh>
    <phoneticPr fontId="3"/>
  </si>
  <si>
    <t xml:space="preserve"> 7.時間当たり補助対象経常費用の計算上生じた単位未満の端数は切り捨てること。</t>
    <rPh sb="3" eb="5">
      <t>ジカン</t>
    </rPh>
    <phoneticPr fontId="3"/>
  </si>
  <si>
    <t xml:space="preserve"> 8.申請番号は、事業者及び系統ごとに一連番号とすること。なお、１系統が２つ以上の補助ブロックにまたがる場合は、その比率に応じ低い方をカッコ書きの番号とすること。</t>
    <phoneticPr fontId="3"/>
  </si>
  <si>
    <t>15.「サービス提供時間」、「補助ブロック外乗入部分に係るサービス提供時間」及び「同一補助ブロック市区町村外乗入部分に係るサービス提供時間」は、小数点第１位（第２位以下切り捨て）まで算出すること。</t>
    <rPh sb="8" eb="10">
      <t>テイキョウ</t>
    </rPh>
    <rPh sb="10" eb="12">
      <t>ジカン</t>
    </rPh>
    <rPh sb="27" eb="28">
      <t>カカ</t>
    </rPh>
    <rPh sb="33" eb="35">
      <t>テイキョウ</t>
    </rPh>
    <rPh sb="35" eb="37">
      <t>ジカン</t>
    </rPh>
    <rPh sb="38" eb="39">
      <t>オヨ</t>
    </rPh>
    <rPh sb="41" eb="43">
      <t>ドウイツ</t>
    </rPh>
    <rPh sb="43" eb="45">
      <t>ホジョ</t>
    </rPh>
    <rPh sb="49" eb="53">
      <t>シクチョウソン</t>
    </rPh>
    <rPh sb="59" eb="60">
      <t>カカ</t>
    </rPh>
    <rPh sb="65" eb="67">
      <t>テイキョウ</t>
    </rPh>
    <rPh sb="67" eb="69">
      <t>ジカン</t>
    </rPh>
    <phoneticPr fontId="3"/>
  </si>
  <si>
    <t>16.「同一補助ブロック市区町村外乗入部分に係るサービス提供時間」については、同一補助ブロック内における市区町村外乗入部分のサービス提供時間を記載することとし、補助ブロックが異なる市区町村外乗入部分は（ト）に記載すること。</t>
    <rPh sb="22" eb="23">
      <t>カカ</t>
    </rPh>
    <rPh sb="28" eb="30">
      <t>テイキョウ</t>
    </rPh>
    <rPh sb="30" eb="32">
      <t>ジカン</t>
    </rPh>
    <rPh sb="66" eb="68">
      <t>テイキョウ</t>
    </rPh>
    <rPh sb="68" eb="70">
      <t>ジカン</t>
    </rPh>
    <phoneticPr fontId="3"/>
  </si>
  <si>
    <t>17.「補助ブロック外乗入部分及び市区町村外乗入部分以外のサービス提供時間の比率」は、％以下第３位（小数点第４位切り捨て）まで算出して記載すること。</t>
    <rPh sb="15" eb="16">
      <t>オヨ</t>
    </rPh>
    <rPh sb="17" eb="21">
      <t>シクチョウソン</t>
    </rPh>
    <rPh sb="33" eb="35">
      <t>テイキョウ</t>
    </rPh>
    <rPh sb="35" eb="37">
      <t>ジカン</t>
    </rPh>
    <phoneticPr fontId="3"/>
  </si>
  <si>
    <t>18.「補助対象経常費用」は、円未満の端数を切り捨てること。</t>
    <rPh sb="4" eb="6">
      <t>ホジョ</t>
    </rPh>
    <rPh sb="6" eb="8">
      <t>タイショウ</t>
    </rPh>
    <rPh sb="8" eb="10">
      <t>ケイジョウ</t>
    </rPh>
    <rPh sb="10" eb="12">
      <t>ヒヨウ</t>
    </rPh>
    <rPh sb="15" eb="16">
      <t>エン</t>
    </rPh>
    <rPh sb="16" eb="18">
      <t>ミマン</t>
    </rPh>
    <rPh sb="19" eb="21">
      <t>ハスウ</t>
    </rPh>
    <rPh sb="22" eb="23">
      <t>キ</t>
    </rPh>
    <rPh sb="24" eb="25">
      <t>ス</t>
    </rPh>
    <phoneticPr fontId="3"/>
  </si>
  <si>
    <t>19.「補助対象系統の経常収益」については、補助対象期間における各補助対象系統の経常収益の実績額を記載すること。</t>
    <rPh sb="11" eb="13">
      <t>ケイジョウ</t>
    </rPh>
    <rPh sb="13" eb="15">
      <t>シュウエキ</t>
    </rPh>
    <rPh sb="22" eb="24">
      <t>ホジョ</t>
    </rPh>
    <rPh sb="24" eb="26">
      <t>タイショウ</t>
    </rPh>
    <rPh sb="26" eb="28">
      <t>キカン</t>
    </rPh>
    <rPh sb="47" eb="48">
      <t>ガク</t>
    </rPh>
    <rPh sb="49" eb="51">
      <t>キサイ</t>
    </rPh>
    <phoneticPr fontId="3"/>
  </si>
  <si>
    <t>20.「補助対象経費」は、（ワ）の金額を記載する（千円未満の端数は切り捨てること）。</t>
    <phoneticPr fontId="3"/>
  </si>
  <si>
    <t>21.「補助対象経費の１／２」は、系統ごとに百円単位（0.5千円）まで記載することとし、合計の千円未満の端数は切り捨てること。</t>
    <rPh sb="4" eb="6">
      <t>ホジョ</t>
    </rPh>
    <rPh sb="6" eb="8">
      <t>タイショウ</t>
    </rPh>
    <rPh sb="8" eb="10">
      <t>ケイヒ</t>
    </rPh>
    <phoneticPr fontId="3"/>
  </si>
  <si>
    <t>22.「国庫補助上限額」については、市区町村等が当該市区町村等に係る国庫補助上限額のうち、各事業者の系統ごとに按分した額を記載することとし、千円未満の端数は切り捨てること。</t>
    <rPh sb="4" eb="6">
      <t>コッコ</t>
    </rPh>
    <rPh sb="6" eb="8">
      <t>ホジョ</t>
    </rPh>
    <rPh sb="8" eb="11">
      <t>ジョウゲンガク</t>
    </rPh>
    <rPh sb="18" eb="22">
      <t>シクチョウソン</t>
    </rPh>
    <rPh sb="22" eb="23">
      <t>トウ</t>
    </rPh>
    <rPh sb="24" eb="26">
      <t>トウガイ</t>
    </rPh>
    <rPh sb="26" eb="30">
      <t>シクチョウソン</t>
    </rPh>
    <rPh sb="30" eb="31">
      <t>トウ</t>
    </rPh>
    <rPh sb="32" eb="33">
      <t>カカ</t>
    </rPh>
    <rPh sb="34" eb="36">
      <t>コッコ</t>
    </rPh>
    <rPh sb="36" eb="38">
      <t>ホジョ</t>
    </rPh>
    <rPh sb="38" eb="41">
      <t>ジョウゲンガク</t>
    </rPh>
    <rPh sb="45" eb="46">
      <t>カク</t>
    </rPh>
    <rPh sb="46" eb="49">
      <t>ジギョウシャ</t>
    </rPh>
    <rPh sb="50" eb="52">
      <t>ケイトウ</t>
    </rPh>
    <rPh sb="55" eb="57">
      <t>アンブン</t>
    </rPh>
    <rPh sb="59" eb="60">
      <t>ガク</t>
    </rPh>
    <rPh sb="61" eb="63">
      <t>キサイ</t>
    </rPh>
    <phoneticPr fontId="3"/>
  </si>
  <si>
    <t>23.サービス提供時間とは、事業開始時間から事業終了時間までの間をいい、そのうち、待機時間、回送時間、予約受付に係る時間についても含める。ただし、時間外に行われる予約受付に係る時間等については含めない。</t>
    <rPh sb="56" eb="57">
      <t>カカ</t>
    </rPh>
    <rPh sb="73" eb="75">
      <t>ジカン</t>
    </rPh>
    <rPh sb="86" eb="87">
      <t>カカ</t>
    </rPh>
    <rPh sb="88" eb="90">
      <t>ジカン</t>
    </rPh>
    <rPh sb="90" eb="91">
      <t>トウ</t>
    </rPh>
    <rPh sb="96" eb="97">
      <t>フク</t>
    </rPh>
    <phoneticPr fontId="3"/>
  </si>
  <si>
    <t>24.待機時間とは、サービス提供時間のうち、実運行しなかった時間をいう。ただし、休憩時間及びその他事業に従事している時間については含めない。</t>
    <phoneticPr fontId="3"/>
  </si>
  <si>
    <t>25.回送時間については、乗客が降車した後、帰庫する際の回送運行は実運行時間として差し支えない。ただし、回送運行中（帰庫途中）に乗用事業による配車指示があり、乗用事業の運行を行った場合は、当該回送運行は実運行時間とは認められない。</t>
    <phoneticPr fontId="3"/>
  </si>
  <si>
    <t>　印刷範囲も調整する。</t>
  </si>
  <si>
    <t>・黄色セルを申請者に手入力してもらう。</t>
    <phoneticPr fontId="3"/>
  </si>
  <si>
    <t>・保護をかける／はずすセルを選択→ctrl+1→保護タブにあるロックのチェックを入れる／はずす</t>
    <rPh sb="1" eb="3">
      <t>ホゴ</t>
    </rPh>
    <rPh sb="14" eb="16">
      <t>センタク</t>
    </rPh>
    <rPh sb="40" eb="41">
      <t>イ</t>
    </rPh>
    <phoneticPr fontId="3"/>
  </si>
  <si>
    <t>・シートの保護PWなし</t>
    <rPh sb="5" eb="7">
      <t>ホゴ</t>
    </rPh>
    <phoneticPr fontId="3"/>
  </si>
  <si>
    <r>
      <t>・申請者に撒く前</t>
    </r>
    <r>
      <rPr>
        <sz val="11"/>
        <rFont val="Calibri"/>
        <family val="2"/>
      </rPr>
      <t>AG</t>
    </r>
    <r>
      <rPr>
        <sz val="11"/>
        <rFont val="ＭＳ Ｐゴシック"/>
        <family val="3"/>
        <charset val="128"/>
      </rPr>
      <t>～</t>
    </r>
    <r>
      <rPr>
        <sz val="11"/>
        <rFont val="Calibri"/>
        <family val="2"/>
      </rPr>
      <t>AK</t>
    </r>
    <r>
      <rPr>
        <sz val="11"/>
        <rFont val="ＭＳ Ｐゴシック"/>
        <family val="3"/>
        <charset val="128"/>
      </rPr>
      <t>列は非表示にする。</t>
    </r>
  </si>
  <si>
    <t>送付時の注意等</t>
    <rPh sb="0" eb="3">
      <t>ソウフジ</t>
    </rPh>
    <rPh sb="4" eb="6">
      <t>チュウイ</t>
    </rPh>
    <rPh sb="6" eb="7">
      <t>トウ</t>
    </rPh>
    <phoneticPr fontId="3"/>
  </si>
  <si>
    <t>運行系統別輸送実績（令和６年度）【フィーダー系統】</t>
    <rPh sb="0" eb="2">
      <t>ウンコウ</t>
    </rPh>
    <rPh sb="2" eb="4">
      <t>ケイトウ</t>
    </rPh>
    <rPh sb="4" eb="5">
      <t>ベツ</t>
    </rPh>
    <rPh sb="5" eb="7">
      <t>ユソウ</t>
    </rPh>
    <rPh sb="7" eb="9">
      <t>ジッセキ</t>
    </rPh>
    <rPh sb="10" eb="12">
      <t>レイワ</t>
    </rPh>
    <rPh sb="13" eb="15">
      <t>ネンド</t>
    </rPh>
    <rPh sb="14" eb="15">
      <t>ド</t>
    </rPh>
    <rPh sb="15" eb="17">
      <t>ヘイネンド</t>
    </rPh>
    <rPh sb="22" eb="24">
      <t>ケイトウ</t>
    </rPh>
    <phoneticPr fontId="3"/>
  </si>
  <si>
    <t>区域型運行</t>
    <rPh sb="0" eb="3">
      <t>クイキガタ</t>
    </rPh>
    <rPh sb="3" eb="5">
      <t>ウンコウ</t>
    </rPh>
    <phoneticPr fontId="3"/>
  </si>
  <si>
    <t>東桂谷村地区</t>
    <rPh sb="0" eb="1">
      <t>ヒガシ</t>
    </rPh>
    <rPh sb="1" eb="2">
      <t>カツラ</t>
    </rPh>
    <rPh sb="2" eb="4">
      <t>ヤムラ</t>
    </rPh>
    <rPh sb="4" eb="6">
      <t>チク</t>
    </rPh>
    <phoneticPr fontId="3"/>
  </si>
  <si>
    <t>盛里禾生地区</t>
    <rPh sb="0" eb="1">
      <t>モ</t>
    </rPh>
    <rPh sb="1" eb="2">
      <t>サト</t>
    </rPh>
    <rPh sb="2" eb="4">
      <t>カセイ</t>
    </rPh>
    <rPh sb="4" eb="6">
      <t>チク</t>
    </rPh>
    <phoneticPr fontId="3"/>
  </si>
  <si>
    <t>都留市</t>
    <rPh sb="0" eb="3">
      <t>ツルシ</t>
    </rPh>
    <phoneticPr fontId="3"/>
  </si>
  <si>
    <t>山梨・静岡</t>
  </si>
  <si>
    <t>三吉谷村地区</t>
    <rPh sb="0" eb="2">
      <t>ミヨシ</t>
    </rPh>
    <rPh sb="2" eb="4">
      <t>ヤムラ</t>
    </rPh>
    <rPh sb="4" eb="6">
      <t>チク</t>
    </rPh>
    <phoneticPr fontId="3"/>
  </si>
  <si>
    <t>開地谷村地区</t>
    <rPh sb="0" eb="2">
      <t>カイチ</t>
    </rPh>
    <rPh sb="2" eb="4">
      <t>ヤムラ</t>
    </rPh>
    <rPh sb="4" eb="6">
      <t>チク</t>
    </rPh>
    <phoneticPr fontId="3"/>
  </si>
  <si>
    <t>宝谷村地区</t>
    <rPh sb="0" eb="1">
      <t>タカラ</t>
    </rPh>
    <rPh sb="1" eb="3">
      <t>ヤムラ</t>
    </rPh>
    <rPh sb="3" eb="5">
      <t>チク</t>
    </rPh>
    <phoneticPr fontId="3"/>
  </si>
  <si>
    <t>都留市</t>
    <rPh sb="0" eb="3">
      <t>ツルシ</t>
    </rPh>
    <phoneticPr fontId="3"/>
  </si>
  <si>
    <t>デマンドタクシー
東桂線</t>
    <rPh sb="9" eb="10">
      <t>ヒガシ</t>
    </rPh>
    <rPh sb="10" eb="11">
      <t>カツラ</t>
    </rPh>
    <rPh sb="11" eb="12">
      <t>セン</t>
    </rPh>
    <phoneticPr fontId="3"/>
  </si>
  <si>
    <t>デマンドタクシー
盛里線</t>
    <rPh sb="9" eb="10">
      <t>モリ</t>
    </rPh>
    <rPh sb="10" eb="11">
      <t>サト</t>
    </rPh>
    <rPh sb="11" eb="12">
      <t>セン</t>
    </rPh>
    <phoneticPr fontId="3"/>
  </si>
  <si>
    <t>デマンドタクシー
三吉線</t>
    <rPh sb="9" eb="11">
      <t>ミヨシ</t>
    </rPh>
    <rPh sb="11" eb="12">
      <t>セン</t>
    </rPh>
    <phoneticPr fontId="3"/>
  </si>
  <si>
    <t>デマンドタクシー
開地線</t>
    <rPh sb="9" eb="11">
      <t>カイチ</t>
    </rPh>
    <rPh sb="11" eb="12">
      <t>セン</t>
    </rPh>
    <phoneticPr fontId="3"/>
  </si>
  <si>
    <t>デマンドタクシー
宝線</t>
    <rPh sb="9" eb="10">
      <t>タカラ</t>
    </rPh>
    <rPh sb="10" eb="11">
      <t>セン</t>
    </rPh>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</si>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</sst>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_ "/>
    <numFmt numFmtId="177" formatCode="#,###"/>
    <numFmt numFmtId="178" formatCode="###&quot;円&quot;.\ 00&quot;銭&quot;"/>
    <numFmt numFmtId="179" formatCode="#,##0&quot;円&quot;.00&quot;銭&quot;"/>
    <numFmt numFmtId="180" formatCode="0_ "/>
    <numFmt numFmtId="181" formatCode="&quot;往&quot;\ 0.0&quot;km&quot;"/>
    <numFmt numFmtId="182" formatCode="#,##0_ "/>
    <numFmt numFmtId="183" formatCode="#,##0_ &quot;千円&quot;"/>
    <numFmt numFmtId="184" formatCode="#,###.#_ &quot;千&quot;&quot;円&quot;"/>
    <numFmt numFmtId="185" formatCode="#,##0.0;[Red]\-#,##0.0"/>
    <numFmt numFmtId="186" formatCode="#,###_ &quot;千円&quot;"/>
    <numFmt numFmtId="187" formatCode="0.0"/>
    <numFmt numFmtId="188" formatCode="0_);\(0\)"/>
    <numFmt numFmtId="189" formatCode="#,##0;&quot;▲ &quot;#,##0"/>
    <numFmt numFmtId="190" formatCode="#.0%"/>
    <numFmt numFmtId="191" formatCode="#,##0.0_ &quot;千円&quot;;;#&quot;千円&quot;"/>
    <numFmt numFmtId="192" formatCode="0.0_ "/>
    <numFmt numFmtId="193" formatCode="0.000%"/>
    <numFmt numFmtId="194" formatCode="###,###"/>
    <numFmt numFmtId="195" formatCode="###,###.#"/>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b/>
      <sz val="9"/>
      <color indexed="81"/>
      <name val="ＭＳ Ｐゴシック"/>
      <family val="3"/>
      <charset val="128"/>
    </font>
    <font>
      <sz val="9"/>
      <color indexed="81"/>
      <name val="ＭＳ Ｐゴシック"/>
      <family val="3"/>
      <charset val="128"/>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6"/>
      <name val="ＭＳ Ｐゴシック"/>
      <family val="3"/>
      <charset val="128"/>
      <scheme val="minor"/>
    </font>
    <font>
      <b/>
      <sz val="9"/>
      <color rgb="FFFF0000"/>
      <name val="ＭＳ Ｐゴシック"/>
      <family val="3"/>
      <charset val="128"/>
      <scheme val="minor"/>
    </font>
    <font>
      <b/>
      <sz val="11"/>
      <name val="ＭＳ Ｐゴシック"/>
      <family val="3"/>
      <charset val="128"/>
    </font>
    <font>
      <sz val="7"/>
      <name val="ＭＳ Ｐゴシック"/>
      <family val="3"/>
      <charset val="128"/>
    </font>
    <font>
      <sz val="11"/>
      <name val="Calibri"/>
      <family val="2"/>
    </font>
    <font>
      <b/>
      <sz val="9"/>
      <name val="ＭＳ Ｐゴシック"/>
      <family val="3"/>
      <charset val="128"/>
      <scheme val="minor"/>
    </font>
    <font>
      <b/>
      <sz val="11"/>
      <color indexed="81"/>
      <name val="ＭＳ Ｐゴシック"/>
      <family val="3"/>
      <charset val="128"/>
    </font>
    <font>
      <b/>
      <sz val="14"/>
      <color indexed="81"/>
      <name val="ＭＳ Ｐゴシック"/>
      <family val="3"/>
      <charset val="128"/>
    </font>
    <font>
      <b/>
      <sz val="10"/>
      <color indexed="81"/>
      <name val="ＭＳ Ｐゴシック"/>
      <family val="3"/>
      <charset val="128"/>
    </font>
    <font>
      <b/>
      <sz val="8"/>
      <color indexed="81"/>
      <name val="ＭＳ Ｐゴシック"/>
      <family val="3"/>
      <charset val="128"/>
    </font>
    <font>
      <u/>
      <sz val="9"/>
      <name val="ＭＳ Ｐゴシック"/>
      <family val="3"/>
      <charset val="128"/>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4" fillId="0" borderId="0">
      <alignment vertical="center"/>
    </xf>
  </cellStyleXfs>
  <cellXfs count="320">
    <xf numFmtId="0" fontId="0" fillId="0" borderId="0" xfId="0">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2" xfId="0" applyFont="1" applyFill="1" applyBorder="1">
      <alignment vertical="center"/>
    </xf>
    <xf numFmtId="0" fontId="0" fillId="2" borderId="2" xfId="0" applyFill="1" applyBorder="1">
      <alignment vertical="center"/>
    </xf>
    <xf numFmtId="0" fontId="0" fillId="2" borderId="0" xfId="0" applyFill="1">
      <alignment vertical="center"/>
    </xf>
    <xf numFmtId="0" fontId="5" fillId="2" borderId="0" xfId="0" applyFont="1" applyFill="1">
      <alignment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179" fontId="6" fillId="2" borderId="5" xfId="0" applyNumberFormat="1" applyFont="1" applyFill="1" applyBorder="1" applyAlignment="1">
      <alignment horizontal="right" vertical="center"/>
    </xf>
    <xf numFmtId="179" fontId="6" fillId="2" borderId="0" xfId="0" applyNumberFormat="1" applyFont="1" applyFill="1" applyAlignment="1">
      <alignment horizontal="right" vertical="center"/>
    </xf>
    <xf numFmtId="0" fontId="5" fillId="2" borderId="6" xfId="0" applyFont="1" applyFill="1" applyBorder="1" applyAlignment="1">
      <alignment horizontal="right" vertical="center"/>
    </xf>
    <xf numFmtId="0" fontId="5" fillId="2" borderId="0" xfId="0" applyFont="1" applyFill="1" applyAlignment="1">
      <alignment horizontal="right" vertical="center"/>
    </xf>
    <xf numFmtId="0" fontId="0" fillId="2" borderId="5" xfId="0" applyFill="1" applyBorder="1">
      <alignment vertical="center"/>
    </xf>
    <xf numFmtId="0" fontId="4" fillId="2" borderId="0" xfId="0" applyFont="1" applyFill="1" applyAlignment="1">
      <alignment vertical="center" justifyLastLine="1"/>
    </xf>
    <xf numFmtId="0" fontId="4" fillId="2" borderId="0" xfId="0" applyFont="1" applyFill="1">
      <alignment vertical="center"/>
    </xf>
    <xf numFmtId="0" fontId="0" fillId="2" borderId="3" xfId="0" applyFill="1" applyBorder="1" applyAlignment="1">
      <alignment horizontal="center" vertical="center"/>
    </xf>
    <xf numFmtId="0" fontId="7" fillId="0" borderId="0" xfId="0" applyFont="1">
      <alignment vertical="center"/>
    </xf>
    <xf numFmtId="0" fontId="11" fillId="0" borderId="0" xfId="0" applyFont="1">
      <alignment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2" borderId="37"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6" xfId="0" applyFont="1" applyFill="1" applyBorder="1" applyAlignment="1">
      <alignment vertical="center" shrinkToFit="1"/>
    </xf>
    <xf numFmtId="38" fontId="12" fillId="2" borderId="36" xfId="1" applyFont="1" applyFill="1" applyBorder="1" applyAlignment="1">
      <alignment vertical="center" shrinkToFit="1"/>
    </xf>
    <xf numFmtId="0" fontId="12" fillId="0" borderId="36" xfId="0" applyFont="1" applyBorder="1" applyAlignment="1">
      <alignment vertical="center" shrinkToFit="1"/>
    </xf>
    <xf numFmtId="185" fontId="12" fillId="0" borderId="36" xfId="1" applyNumberFormat="1" applyFont="1" applyFill="1" applyBorder="1" applyAlignment="1">
      <alignment vertical="center" shrinkToFit="1"/>
    </xf>
    <xf numFmtId="0" fontId="12" fillId="2" borderId="38" xfId="0" applyFont="1" applyFill="1" applyBorder="1" applyAlignment="1">
      <alignment vertical="center" shrinkToFit="1"/>
    </xf>
    <xf numFmtId="49" fontId="7" fillId="0" borderId="0" xfId="0" applyNumberFormat="1" applyFont="1">
      <alignment vertical="center"/>
    </xf>
    <xf numFmtId="0" fontId="17" fillId="2" borderId="0" xfId="0" applyFont="1" applyFill="1">
      <alignment vertical="center"/>
    </xf>
    <xf numFmtId="0" fontId="4" fillId="2" borderId="6" xfId="0" applyFont="1" applyFill="1" applyBorder="1" applyAlignment="1">
      <alignment vertical="center" shrinkToFit="1"/>
    </xf>
    <xf numFmtId="10" fontId="0" fillId="2" borderId="0" xfId="0" applyNumberFormat="1" applyFill="1">
      <alignment vertical="center"/>
    </xf>
    <xf numFmtId="0" fontId="5" fillId="2" borderId="15" xfId="0" applyFont="1" applyFill="1" applyBorder="1" applyAlignment="1">
      <alignment horizontal="center" vertical="center" shrinkToFit="1"/>
    </xf>
    <xf numFmtId="0" fontId="5" fillId="2" borderId="7" xfId="0" applyFont="1" applyFill="1" applyBorder="1" applyAlignment="1">
      <alignment horizontal="right" vertical="center" shrinkToFit="1"/>
    </xf>
    <xf numFmtId="0" fontId="0" fillId="2" borderId="8" xfId="0" applyFill="1" applyBorder="1" applyAlignment="1">
      <alignment horizontal="center" vertical="center"/>
    </xf>
    <xf numFmtId="0" fontId="0" fillId="2" borderId="43" xfId="0" applyFill="1" applyBorder="1" applyAlignment="1">
      <alignment horizontal="center" vertical="center"/>
    </xf>
    <xf numFmtId="190" fontId="5" fillId="2" borderId="43"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lignment vertical="center"/>
    </xf>
    <xf numFmtId="0" fontId="0" fillId="2" borderId="9" xfId="0" applyFill="1" applyBorder="1" applyAlignment="1">
      <alignment vertical="center" shrinkToFit="1"/>
    </xf>
    <xf numFmtId="0" fontId="0" fillId="2" borderId="9" xfId="0" applyFill="1" applyBorder="1" applyAlignment="1">
      <alignment horizontal="center" vertical="center" shrinkToFit="1"/>
    </xf>
    <xf numFmtId="184" fontId="5" fillId="2" borderId="8" xfId="0" applyNumberFormat="1" applyFont="1" applyFill="1" applyBorder="1" applyAlignment="1">
      <alignment horizontal="right" vertical="center" shrinkToFit="1"/>
    </xf>
    <xf numFmtId="185" fontId="12" fillId="2" borderId="36" xfId="1" applyNumberFormat="1" applyFont="1" applyFill="1" applyBorder="1" applyAlignment="1">
      <alignment vertical="center" shrinkToFit="1"/>
    </xf>
    <xf numFmtId="0" fontId="5" fillId="2" borderId="6" xfId="0" applyFont="1" applyFill="1" applyBorder="1" applyAlignment="1">
      <alignment horizontal="right" vertical="center" shrinkToFit="1"/>
    </xf>
    <xf numFmtId="0" fontId="5" fillId="2" borderId="7" xfId="0" applyFont="1" applyFill="1" applyBorder="1" applyAlignment="1">
      <alignment horizontal="right" vertical="center"/>
    </xf>
    <xf numFmtId="0" fontId="4" fillId="2" borderId="9" xfId="0" applyFont="1" applyFill="1" applyBorder="1" applyAlignment="1">
      <alignment vertical="center" wrapText="1" shrinkToFit="1"/>
    </xf>
    <xf numFmtId="0" fontId="6" fillId="2" borderId="9" xfId="0" applyFont="1" applyFill="1" applyBorder="1" applyAlignment="1">
      <alignment horizontal="center" vertical="center" wrapText="1" shrinkToFit="1"/>
    </xf>
    <xf numFmtId="0" fontId="5" fillId="0" borderId="7" xfId="0" applyFont="1" applyBorder="1" applyAlignment="1">
      <alignment horizontal="right" vertical="center" shrinkToFit="1"/>
    </xf>
    <xf numFmtId="0" fontId="5" fillId="0" borderId="7" xfId="0" applyFont="1" applyBorder="1" applyAlignment="1">
      <alignment horizontal="right" vertical="center"/>
    </xf>
    <xf numFmtId="0" fontId="0" fillId="0" borderId="0" xfId="0" applyProtection="1">
      <alignment vertical="center"/>
      <protection locked="0"/>
    </xf>
    <xf numFmtId="0" fontId="0" fillId="2" borderId="0" xfId="0" applyFill="1" applyProtection="1">
      <alignment vertical="center"/>
      <protection locked="0"/>
    </xf>
    <xf numFmtId="4" fontId="0" fillId="2" borderId="0" xfId="0" applyNumberFormat="1" applyFill="1" applyProtection="1">
      <alignment vertical="center"/>
      <protection locked="0"/>
    </xf>
    <xf numFmtId="0" fontId="4" fillId="0" borderId="9" xfId="0" applyFont="1" applyBorder="1" applyAlignment="1">
      <alignment horizontal="center" vertical="center" shrinkToFit="1"/>
    </xf>
    <xf numFmtId="181" fontId="12" fillId="0" borderId="43" xfId="0" applyNumberFormat="1" applyFont="1" applyBorder="1" applyAlignment="1">
      <alignment vertical="center" shrinkToFit="1"/>
    </xf>
    <xf numFmtId="0" fontId="12" fillId="3" borderId="2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4" xfId="0" applyFont="1" applyFill="1" applyBorder="1" applyAlignment="1">
      <alignment horizontal="right" vertical="center"/>
    </xf>
    <xf numFmtId="0" fontId="5" fillId="2" borderId="0" xfId="0" applyFont="1" applyFill="1" applyAlignment="1">
      <alignment vertical="center" wrapText="1"/>
    </xf>
    <xf numFmtId="0" fontId="0" fillId="2" borderId="0" xfId="0" applyFill="1" applyAlignment="1">
      <alignment vertical="center" wrapText="1"/>
    </xf>
    <xf numFmtId="193" fontId="5" fillId="2" borderId="8" xfId="0" applyNumberFormat="1" applyFont="1" applyFill="1" applyBorder="1" applyAlignment="1">
      <alignment horizontal="right" vertical="center"/>
    </xf>
    <xf numFmtId="0" fontId="4" fillId="0" borderId="9" xfId="0" applyFont="1" applyBorder="1" applyAlignment="1" applyProtection="1">
      <alignment horizontal="center" vertical="center" wrapText="1" shrinkToFit="1"/>
      <protection locked="0"/>
    </xf>
    <xf numFmtId="180" fontId="0" fillId="0" borderId="1" xfId="0" applyNumberFormat="1" applyBorder="1" applyAlignment="1" applyProtection="1">
      <alignment horizontal="center" vertical="center" shrinkToFit="1"/>
      <protection locked="0"/>
    </xf>
    <xf numFmtId="0" fontId="25" fillId="2" borderId="0" xfId="0" applyFont="1" applyFill="1">
      <alignment vertical="center"/>
    </xf>
    <xf numFmtId="0" fontId="27" fillId="3" borderId="25" xfId="0" applyFont="1" applyFill="1" applyBorder="1" applyAlignment="1">
      <alignment horizontal="center" vertical="center"/>
    </xf>
    <xf numFmtId="0" fontId="27" fillId="3" borderId="32" xfId="0" applyFont="1" applyFill="1" applyBorder="1" applyAlignment="1">
      <alignment horizontal="center" vertical="center"/>
    </xf>
    <xf numFmtId="0" fontId="12" fillId="0" borderId="33"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6" fillId="0" borderId="4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0" xfId="0" applyFont="1" applyBorder="1" applyAlignment="1">
      <alignment horizontal="center" vertical="center" wrapText="1"/>
    </xf>
    <xf numFmtId="38" fontId="12" fillId="0" borderId="9" xfId="1" applyFont="1" applyFill="1" applyBorder="1" applyAlignment="1" applyProtection="1">
      <alignment horizontal="center" vertical="center" shrinkToFit="1"/>
      <protection locked="0"/>
    </xf>
    <xf numFmtId="38" fontId="12" fillId="0" borderId="15" xfId="1" applyFont="1" applyFill="1" applyBorder="1" applyAlignment="1" applyProtection="1">
      <alignment horizontal="center" vertical="center" shrinkToFit="1"/>
      <protection locked="0"/>
    </xf>
    <xf numFmtId="38" fontId="12" fillId="0" borderId="9" xfId="1" applyFont="1" applyFill="1" applyBorder="1" applyAlignment="1">
      <alignment horizontal="center" vertical="center" shrinkToFit="1"/>
    </xf>
    <xf numFmtId="38" fontId="12" fillId="0" borderId="15" xfId="1" applyFont="1" applyFill="1" applyBorder="1" applyAlignment="1">
      <alignment horizontal="center" vertical="center" shrinkToFit="1"/>
    </xf>
    <xf numFmtId="38" fontId="12" fillId="2" borderId="9" xfId="1" applyFont="1" applyFill="1" applyBorder="1" applyAlignment="1">
      <alignment horizontal="center" vertical="center" shrinkToFit="1"/>
    </xf>
    <xf numFmtId="38" fontId="12" fillId="2" borderId="15" xfId="1" applyFont="1" applyFill="1" applyBorder="1" applyAlignment="1">
      <alignment horizontal="center" vertical="center" shrinkToFit="1"/>
    </xf>
    <xf numFmtId="0" fontId="12" fillId="0" borderId="9" xfId="0" applyFont="1" applyBorder="1" applyAlignment="1" applyProtection="1">
      <alignment horizontal="center" vertical="center" wrapText="1" shrinkToFit="1"/>
      <protection locked="0"/>
    </xf>
    <xf numFmtId="0" fontId="12" fillId="0" borderId="15" xfId="0" applyFont="1" applyBorder="1" applyAlignment="1" applyProtection="1">
      <alignment horizontal="center" vertical="center" wrapText="1" shrinkToFit="1"/>
      <protection locked="0"/>
    </xf>
    <xf numFmtId="185" fontId="12" fillId="0" borderId="9" xfId="1" applyNumberFormat="1" applyFont="1" applyFill="1" applyBorder="1" applyAlignment="1">
      <alignment horizontal="center" vertical="center" shrinkToFit="1"/>
    </xf>
    <xf numFmtId="185" fontId="12" fillId="0" borderId="15" xfId="1" applyNumberFormat="1" applyFont="1" applyFill="1" applyBorder="1" applyAlignment="1">
      <alignment horizontal="center" vertical="center" shrinkToFit="1"/>
    </xf>
    <xf numFmtId="40" fontId="12" fillId="0" borderId="9" xfId="1" applyNumberFormat="1" applyFont="1" applyFill="1" applyBorder="1" applyAlignment="1" applyProtection="1">
      <alignment horizontal="center" vertical="center" shrinkToFit="1"/>
      <protection locked="0"/>
    </xf>
    <xf numFmtId="40" fontId="12" fillId="0" borderId="15" xfId="1" applyNumberFormat="1" applyFont="1" applyFill="1" applyBorder="1" applyAlignment="1" applyProtection="1">
      <alignment horizontal="center" vertical="center" shrinkToFit="1"/>
      <protection locked="0"/>
    </xf>
    <xf numFmtId="185" fontId="12" fillId="0" borderId="47" xfId="1" applyNumberFormat="1" applyFont="1" applyFill="1" applyBorder="1" applyAlignment="1" applyProtection="1">
      <alignment horizontal="center" vertical="center" shrinkToFit="1"/>
    </xf>
    <xf numFmtId="185" fontId="12" fillId="0" borderId="48" xfId="1" applyNumberFormat="1" applyFont="1" applyFill="1" applyBorder="1" applyAlignment="1" applyProtection="1">
      <alignment horizontal="center" vertical="center" shrinkToFit="1"/>
    </xf>
    <xf numFmtId="187" fontId="12" fillId="0" borderId="9" xfId="0" applyNumberFormat="1" applyFont="1" applyBorder="1" applyAlignment="1">
      <alignment horizontal="center" vertical="center" shrinkToFit="1"/>
    </xf>
    <xf numFmtId="187" fontId="12" fillId="0" borderId="15" xfId="0" applyNumberFormat="1"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185" fontId="12" fillId="0" borderId="9" xfId="1" applyNumberFormat="1" applyFont="1" applyFill="1" applyBorder="1" applyAlignment="1" applyProtection="1">
      <alignment horizontal="center" vertical="center" shrinkToFit="1"/>
      <protection locked="0"/>
    </xf>
    <xf numFmtId="185" fontId="12" fillId="0" borderId="15" xfId="1" applyNumberFormat="1" applyFont="1" applyFill="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188" fontId="12" fillId="0" borderId="41" xfId="0" applyNumberFormat="1" applyFont="1" applyBorder="1" applyAlignment="1" applyProtection="1">
      <alignment horizontal="center" vertical="center" shrinkToFit="1"/>
      <protection locked="0"/>
    </xf>
    <xf numFmtId="188" fontId="12" fillId="0" borderId="34" xfId="0" applyNumberFormat="1" applyFont="1" applyBorder="1" applyAlignment="1" applyProtection="1">
      <alignment horizontal="center" vertical="center" shrinkToFit="1"/>
      <protection locked="0"/>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4" fillId="0" borderId="0" xfId="0" applyFont="1" applyAlignment="1">
      <alignment horizontal="left" vertical="top" wrapText="1"/>
    </xf>
    <xf numFmtId="0" fontId="7" fillId="0" borderId="0" xfId="0" applyFont="1" applyAlignment="1">
      <alignment horizontal="center" vertical="center"/>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6" xfId="0" applyFont="1" applyBorder="1" applyAlignment="1">
      <alignment horizontal="distributed" vertical="center" indent="1"/>
    </xf>
    <xf numFmtId="0" fontId="27" fillId="3" borderId="26"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28" xfId="0" applyFont="1" applyFill="1" applyBorder="1" applyAlignment="1">
      <alignment horizontal="center" vertical="center"/>
    </xf>
    <xf numFmtId="0" fontId="12" fillId="0" borderId="2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0" fillId="0" borderId="35" xfId="0" applyFont="1" applyBorder="1" applyAlignment="1">
      <alignment horizontal="center" vertic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26" fillId="3" borderId="49" xfId="0" applyFont="1" applyFill="1" applyBorder="1" applyAlignment="1">
      <alignment horizontal="center" vertical="center"/>
    </xf>
    <xf numFmtId="0" fontId="0" fillId="2" borderId="0" xfId="0" applyFill="1" applyAlignment="1">
      <alignment horizontal="center" vertical="center"/>
    </xf>
    <xf numFmtId="177" fontId="5" fillId="2" borderId="3" xfId="0" applyNumberFormat="1" applyFont="1" applyFill="1" applyBorder="1" applyAlignment="1">
      <alignment vertical="center" shrinkToFit="1"/>
    </xf>
    <xf numFmtId="177" fontId="0" fillId="2" borderId="4" xfId="0" applyNumberFormat="1" applyFill="1" applyBorder="1">
      <alignment vertical="center"/>
    </xf>
    <xf numFmtId="182" fontId="5" fillId="0" borderId="3" xfId="0" applyNumberFormat="1" applyFont="1" applyBorder="1" applyAlignment="1">
      <alignment horizontal="right" vertical="center" shrinkToFit="1"/>
    </xf>
    <xf numFmtId="182" fontId="5" fillId="0" borderId="4" xfId="0" applyNumberFormat="1" applyFont="1" applyBorder="1" applyAlignment="1">
      <alignment horizontal="right" vertical="center" shrinkToFit="1"/>
    </xf>
    <xf numFmtId="177" fontId="5" fillId="2" borderId="3" xfId="0"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shrinkToFit="1"/>
    </xf>
    <xf numFmtId="177" fontId="5" fillId="2" borderId="8" xfId="0" applyNumberFormat="1" applyFont="1" applyFill="1" applyBorder="1" applyAlignment="1">
      <alignment horizontal="right" vertical="center" shrinkToFit="1"/>
    </xf>
    <xf numFmtId="177" fontId="0" fillId="2" borderId="3" xfId="0" applyNumberFormat="1" applyFill="1" applyBorder="1" applyAlignment="1">
      <alignment horizontal="right" vertical="center" shrinkToFit="1"/>
    </xf>
    <xf numFmtId="186" fontId="5" fillId="2" borderId="3" xfId="0" applyNumberFormat="1" applyFont="1" applyFill="1" applyBorder="1" applyAlignment="1">
      <alignment horizontal="right" vertical="center" shrinkToFit="1"/>
    </xf>
    <xf numFmtId="186" fontId="5" fillId="2" borderId="4" xfId="0" applyNumberFormat="1" applyFont="1" applyFill="1" applyBorder="1" applyAlignment="1">
      <alignment horizontal="right" vertical="center" shrinkToFit="1"/>
    </xf>
    <xf numFmtId="186" fontId="5" fillId="2" borderId="6" xfId="0" applyNumberFormat="1" applyFont="1" applyFill="1" applyBorder="1" applyAlignment="1">
      <alignment horizontal="right" vertical="center" shrinkToFit="1"/>
    </xf>
    <xf numFmtId="191" fontId="5" fillId="0" borderId="3" xfId="0" applyNumberFormat="1" applyFont="1" applyBorder="1" applyAlignment="1">
      <alignment horizontal="right" vertical="center" shrinkToFit="1"/>
    </xf>
    <xf numFmtId="191" fontId="5" fillId="0" borderId="4" xfId="0" applyNumberFormat="1" applyFont="1" applyBorder="1" applyAlignment="1">
      <alignment horizontal="right" vertical="center" shrinkToFit="1"/>
    </xf>
    <xf numFmtId="191" fontId="0" fillId="0" borderId="4" xfId="0" applyNumberFormat="1" applyBorder="1" applyAlignment="1">
      <alignment horizontal="right" vertical="center" shrinkToFit="1"/>
    </xf>
    <xf numFmtId="191" fontId="0" fillId="0" borderId="6" xfId="0" applyNumberFormat="1" applyBorder="1" applyAlignment="1">
      <alignment horizontal="right" vertical="center" shrinkToFi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184" fontId="5" fillId="0" borderId="8" xfId="0" applyNumberFormat="1" applyFont="1" applyBorder="1" applyAlignment="1" applyProtection="1">
      <alignment horizontal="right" vertical="center" shrinkToFit="1"/>
      <protection locked="0"/>
    </xf>
    <xf numFmtId="0" fontId="0" fillId="0" borderId="8" xfId="0" applyBorder="1" applyAlignment="1" applyProtection="1">
      <alignment horizontal="right" vertical="center" shrinkToFit="1"/>
      <protection locked="0"/>
    </xf>
    <xf numFmtId="0" fontId="0" fillId="0" borderId="8" xfId="0" applyBorder="1" applyAlignment="1" applyProtection="1">
      <alignment horizontal="right"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194" fontId="0" fillId="0" borderId="3" xfId="1" applyNumberFormat="1" applyFont="1" applyFill="1" applyBorder="1" applyAlignment="1" applyProtection="1">
      <alignment horizontal="center" vertical="center" shrinkToFit="1"/>
      <protection locked="0"/>
    </xf>
    <xf numFmtId="194" fontId="0" fillId="0" borderId="4" xfId="1" applyNumberFormat="1" applyFont="1" applyFill="1" applyBorder="1" applyAlignment="1" applyProtection="1">
      <alignment horizontal="center" vertical="center" shrinkToFit="1"/>
      <protection locked="0"/>
    </xf>
    <xf numFmtId="194" fontId="0" fillId="0" borderId="3" xfId="0" applyNumberFormat="1" applyBorder="1" applyAlignment="1">
      <alignment horizontal="center" vertical="center" shrinkToFit="1"/>
    </xf>
    <xf numFmtId="194" fontId="0" fillId="0" borderId="4" xfId="0" applyNumberFormat="1" applyBorder="1" applyAlignment="1">
      <alignment horizontal="center" vertical="center" shrinkToFit="1"/>
    </xf>
    <xf numFmtId="40" fontId="0" fillId="2" borderId="3" xfId="1" applyNumberFormat="1" applyFont="1" applyFill="1" applyBorder="1" applyAlignment="1">
      <alignment horizontal="center" vertical="center" shrinkToFit="1"/>
    </xf>
    <xf numFmtId="40" fontId="0" fillId="2" borderId="4" xfId="1" applyNumberFormat="1" applyFont="1" applyFill="1" applyBorder="1" applyAlignment="1">
      <alignment horizontal="center" vertical="center" shrinkToFit="1"/>
    </xf>
    <xf numFmtId="195" fontId="5" fillId="2" borderId="3" xfId="0" applyNumberFormat="1" applyFont="1" applyFill="1" applyBorder="1" applyAlignment="1">
      <alignment horizontal="center" vertical="center" shrinkToFit="1"/>
    </xf>
    <xf numFmtId="195" fontId="5" fillId="2" borderId="4" xfId="0" applyNumberFormat="1" applyFont="1" applyFill="1" applyBorder="1" applyAlignment="1">
      <alignment horizontal="center" vertical="center" shrinkToFit="1"/>
    </xf>
    <xf numFmtId="192" fontId="5" fillId="0" borderId="3" xfId="0" applyNumberFormat="1" applyFont="1" applyBorder="1" applyAlignment="1" applyProtection="1">
      <alignment vertical="center" shrinkToFit="1"/>
      <protection locked="0"/>
    </xf>
    <xf numFmtId="192" fontId="5" fillId="0" borderId="4" xfId="0" applyNumberFormat="1" applyFont="1" applyBorder="1" applyAlignment="1" applyProtection="1">
      <alignment vertical="center" shrinkToFit="1"/>
      <protection locked="0"/>
    </xf>
    <xf numFmtId="0" fontId="5" fillId="2" borderId="9" xfId="0" applyFont="1" applyFill="1" applyBorder="1" applyAlignment="1">
      <alignment horizontal="center" vertical="center" wrapText="1"/>
    </xf>
    <xf numFmtId="0" fontId="0" fillId="2" borderId="9" xfId="0" applyFill="1" applyBorder="1">
      <alignment vertical="center"/>
    </xf>
    <xf numFmtId="0" fontId="5" fillId="2" borderId="12"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44" xfId="0" applyFill="1" applyBorder="1" applyAlignment="1">
      <alignment horizontal="center" vertical="center"/>
    </xf>
    <xf numFmtId="0" fontId="0" fillId="2" borderId="45" xfId="0" applyFill="1" applyBorder="1" applyAlignment="1">
      <alignment horizontal="center" vertical="center"/>
    </xf>
    <xf numFmtId="180" fontId="0" fillId="2" borderId="44" xfId="0" applyNumberFormat="1" applyFill="1" applyBorder="1" applyAlignment="1">
      <alignment horizontal="center" vertical="center" shrinkToFit="1"/>
    </xf>
    <xf numFmtId="180" fontId="0" fillId="2" borderId="46" xfId="0" applyNumberFormat="1" applyFill="1" applyBorder="1" applyAlignment="1">
      <alignment horizontal="center" vertical="center" shrinkToFit="1"/>
    </xf>
    <xf numFmtId="0" fontId="0" fillId="2" borderId="45" xfId="0" applyFill="1" applyBorder="1" applyAlignment="1">
      <alignment vertical="center" shrinkToFit="1"/>
    </xf>
    <xf numFmtId="0" fontId="5" fillId="2" borderId="44" xfId="0" applyFont="1" applyFill="1" applyBorder="1" applyAlignment="1">
      <alignment horizontal="right" vertical="center"/>
    </xf>
    <xf numFmtId="0" fontId="0" fillId="2" borderId="46" xfId="0" applyFill="1" applyBorder="1">
      <alignment vertical="center"/>
    </xf>
    <xf numFmtId="0" fontId="0" fillId="2" borderId="45" xfId="0" applyFill="1" applyBorder="1">
      <alignment vertical="center"/>
    </xf>
    <xf numFmtId="181" fontId="5" fillId="2" borderId="44" xfId="0" applyNumberFormat="1" applyFont="1" applyFill="1" applyBorder="1" applyAlignment="1">
      <alignment horizontal="center" vertical="center"/>
    </xf>
    <xf numFmtId="181" fontId="5" fillId="2" borderId="46" xfId="0" applyNumberFormat="1" applyFont="1" applyFill="1" applyBorder="1" applyAlignment="1">
      <alignment horizontal="center" vertical="center"/>
    </xf>
    <xf numFmtId="181" fontId="5" fillId="2" borderId="45" xfId="0" applyNumberFormat="1" applyFont="1" applyFill="1" applyBorder="1" applyAlignment="1">
      <alignment horizontal="center" vertical="center"/>
    </xf>
    <xf numFmtId="189" fontId="4" fillId="2" borderId="3" xfId="0" applyNumberFormat="1" applyFont="1" applyFill="1" applyBorder="1" applyAlignment="1">
      <alignment vertical="center" shrinkToFit="1"/>
    </xf>
    <xf numFmtId="189" fontId="4" fillId="2" borderId="4" xfId="0" applyNumberFormat="1" applyFont="1" applyFill="1" applyBorder="1" applyAlignment="1">
      <alignment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38" fontId="4" fillId="0" borderId="3" xfId="1" applyFont="1" applyFill="1" applyBorder="1" applyAlignment="1" applyProtection="1">
      <alignment horizontal="right" vertical="center"/>
      <protection locked="0"/>
    </xf>
    <xf numFmtId="38" fontId="0" fillId="0" borderId="4" xfId="1" applyFont="1" applyFill="1" applyBorder="1" applyAlignment="1" applyProtection="1">
      <alignment horizontal="right" vertical="center"/>
      <protection locked="0"/>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0" fillId="2" borderId="4" xfId="0" applyFill="1" applyBorder="1" applyAlignment="1">
      <alignment horizontal="center" vertical="center" wrapText="1" shrinkToFit="1"/>
    </xf>
    <xf numFmtId="176" fontId="4" fillId="0" borderId="3" xfId="0" applyNumberFormat="1" applyFont="1" applyBorder="1" applyAlignment="1" applyProtection="1">
      <alignment horizontal="right" vertical="center" wrapText="1"/>
      <protection locked="0"/>
    </xf>
    <xf numFmtId="176" fontId="4" fillId="0" borderId="4" xfId="0" applyNumberFormat="1" applyFont="1" applyBorder="1" applyAlignment="1" applyProtection="1">
      <alignment horizontal="right" vertical="center" wrapText="1"/>
      <protection locked="0"/>
    </xf>
    <xf numFmtId="0" fontId="0" fillId="0" borderId="4" xfId="0" applyBorder="1" applyAlignment="1" applyProtection="1">
      <alignment horizontal="right" vertical="center" wrapText="1"/>
      <protection locked="0"/>
    </xf>
    <xf numFmtId="10" fontId="4" fillId="2" borderId="3" xfId="2" applyNumberFormat="1" applyFont="1" applyFill="1" applyBorder="1" applyAlignment="1">
      <alignment vertical="center" shrinkToFit="1"/>
    </xf>
    <xf numFmtId="10" fontId="4" fillId="2" borderId="4" xfId="2" applyNumberFormat="1" applyFont="1" applyFill="1" applyBorder="1" applyAlignment="1">
      <alignment vertical="center" shrinkToFit="1"/>
    </xf>
    <xf numFmtId="10" fontId="4" fillId="2" borderId="6" xfId="2" applyNumberFormat="1" applyFont="1" applyFill="1" applyBorder="1" applyAlignment="1">
      <alignment vertical="center" shrinkToFi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189" fontId="4" fillId="2" borderId="1" xfId="1" applyNumberFormat="1" applyFont="1" applyFill="1" applyBorder="1" applyAlignment="1">
      <alignment horizontal="right" vertical="center" shrinkToFit="1"/>
    </xf>
    <xf numFmtId="189" fontId="0" fillId="2" borderId="2" xfId="1" applyNumberFormat="1" applyFont="1" applyFill="1" applyBorder="1" applyAlignment="1">
      <alignment horizontal="right" vertical="center" shrinkToFit="1"/>
    </xf>
    <xf numFmtId="189" fontId="4" fillId="2" borderId="3" xfId="1" applyNumberFormat="1" applyFont="1" applyFill="1" applyBorder="1" applyAlignment="1">
      <alignment horizontal="right" vertical="center" shrinkToFit="1"/>
    </xf>
    <xf numFmtId="189" fontId="0" fillId="2" borderId="4" xfId="1" applyNumberFormat="1" applyFont="1" applyFill="1" applyBorder="1" applyAlignment="1">
      <alignment horizontal="right" vertical="center"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0" fillId="2" borderId="4" xfId="0" applyFill="1" applyBorder="1" applyAlignment="1">
      <alignment horizontal="distributed" vertical="center" justifyLastLine="1"/>
    </xf>
    <xf numFmtId="177" fontId="4" fillId="0" borderId="3"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horizontal="center" vertical="center"/>
      <protection locked="0"/>
    </xf>
    <xf numFmtId="178" fontId="4" fillId="2" borderId="3" xfId="0" applyNumberFormat="1" applyFont="1" applyFill="1" applyBorder="1" applyAlignment="1">
      <alignment horizontal="right" vertical="center"/>
    </xf>
    <xf numFmtId="178" fontId="4" fillId="2" borderId="4" xfId="0" applyNumberFormat="1" applyFont="1" applyFill="1" applyBorder="1" applyAlignment="1">
      <alignment horizontal="right" vertical="center"/>
    </xf>
    <xf numFmtId="178" fontId="4" fillId="0" borderId="3" xfId="0" applyNumberFormat="1"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6" xfId="0" applyBorder="1" applyProtection="1">
      <alignment vertical="center"/>
      <protection locked="0"/>
    </xf>
    <xf numFmtId="179" fontId="4" fillId="2" borderId="3" xfId="0" applyNumberFormat="1" applyFont="1" applyFill="1" applyBorder="1" applyAlignment="1">
      <alignment horizontal="right" vertical="center"/>
    </xf>
    <xf numFmtId="179" fontId="4" fillId="2" borderId="4" xfId="0" applyNumberFormat="1" applyFont="1" applyFill="1" applyBorder="1" applyAlignment="1">
      <alignment horizontal="right" vertical="center"/>
    </xf>
    <xf numFmtId="179" fontId="4" fillId="2" borderId="6" xfId="0" applyNumberFormat="1" applyFont="1" applyFill="1" applyBorder="1" applyAlignment="1">
      <alignment horizontal="right" vertical="center"/>
    </xf>
    <xf numFmtId="0" fontId="5" fillId="2"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2" borderId="1" xfId="0" applyFont="1"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0" fillId="2" borderId="11" xfId="0" applyFill="1" applyBorder="1" applyAlignment="1">
      <alignment vertical="center" wrapText="1"/>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0" fillId="2" borderId="14" xfId="0" applyFill="1" applyBorder="1" applyAlignment="1">
      <alignment horizontal="center" vertical="center"/>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194" fontId="0" fillId="0" borderId="3" xfId="1" applyNumberFormat="1" applyFont="1" applyFill="1" applyBorder="1" applyAlignment="1">
      <alignment horizontal="center" vertical="center" shrinkToFit="1"/>
    </xf>
    <xf numFmtId="194" fontId="0" fillId="0" borderId="4" xfId="1" applyNumberFormat="1" applyFont="1" applyFill="1" applyBorder="1" applyAlignment="1">
      <alignment horizontal="center" vertical="center" shrinkToFit="1"/>
    </xf>
    <xf numFmtId="0" fontId="5" fillId="2" borderId="15" xfId="0" applyFont="1" applyFill="1" applyBorder="1" applyAlignment="1">
      <alignment horizontal="center" vertical="center"/>
    </xf>
    <xf numFmtId="0" fontId="0" fillId="2" borderId="15" xfId="0" applyFill="1" applyBorder="1">
      <alignment vertical="center"/>
    </xf>
    <xf numFmtId="184" fontId="5" fillId="0" borderId="3" xfId="0" applyNumberFormat="1" applyFont="1" applyBorder="1" applyAlignment="1" applyProtection="1">
      <alignment horizontal="right" vertical="center" shrinkToFit="1"/>
      <protection locked="0"/>
    </xf>
    <xf numFmtId="184" fontId="5" fillId="0" borderId="4" xfId="0" applyNumberFormat="1" applyFont="1" applyBorder="1" applyAlignment="1" applyProtection="1">
      <alignment horizontal="right" vertical="center" shrinkToFit="1"/>
      <protection locked="0"/>
    </xf>
    <xf numFmtId="184" fontId="5" fillId="0" borderId="6" xfId="0" applyNumberFormat="1" applyFont="1" applyBorder="1" applyAlignment="1" applyProtection="1">
      <alignment horizontal="right" vertical="center" shrinkToFit="1"/>
      <protection locked="0"/>
    </xf>
    <xf numFmtId="0" fontId="0" fillId="2" borderId="2" xfId="0"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9" xfId="0" applyFont="1" applyFill="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7" xfId="0"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0" fillId="2" borderId="7" xfId="0" applyFill="1" applyBorder="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10" xfId="0" applyFont="1" applyFill="1" applyBorder="1" applyAlignment="1">
      <alignment vertical="center" wrapText="1"/>
    </xf>
    <xf numFmtId="177" fontId="5" fillId="2" borderId="3" xfId="0" applyNumberFormat="1" applyFont="1" applyFill="1" applyBorder="1" applyAlignment="1">
      <alignment horizontal="right" vertical="center" shrinkToFit="1"/>
    </xf>
    <xf numFmtId="177" fontId="5" fillId="2" borderId="4" xfId="0" applyNumberFormat="1" applyFont="1" applyFill="1" applyBorder="1" applyAlignment="1">
      <alignment horizontal="right" vertical="center"/>
    </xf>
    <xf numFmtId="182" fontId="5" fillId="2" borderId="3" xfId="0" applyNumberFormat="1" applyFont="1" applyFill="1" applyBorder="1" applyAlignment="1">
      <alignment horizontal="right" vertical="center" shrinkToFit="1"/>
    </xf>
    <xf numFmtId="0" fontId="5" fillId="2" borderId="4" xfId="0" applyFont="1" applyFill="1" applyBorder="1" applyAlignment="1">
      <alignment horizontal="right" vertical="center"/>
    </xf>
    <xf numFmtId="38" fontId="5" fillId="2" borderId="3" xfId="1" applyFont="1" applyFill="1" applyBorder="1" applyAlignment="1">
      <alignment horizontal="right" vertical="center"/>
    </xf>
    <xf numFmtId="38" fontId="5" fillId="2" borderId="4" xfId="1" applyFont="1" applyFill="1" applyBorder="1" applyAlignment="1">
      <alignment horizontal="righ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1" xfId="0" applyFont="1" applyFill="1" applyBorder="1" applyAlignment="1">
      <alignment horizontal="center" vertical="center"/>
    </xf>
    <xf numFmtId="0" fontId="0" fillId="2" borderId="17" xfId="0" applyFill="1" applyBorder="1">
      <alignment vertical="center"/>
    </xf>
    <xf numFmtId="0" fontId="0" fillId="2" borderId="24" xfId="0" applyFill="1" applyBorder="1">
      <alignment vertical="center"/>
    </xf>
    <xf numFmtId="0" fontId="0" fillId="2" borderId="20" xfId="0" applyFill="1" applyBorder="1">
      <alignment vertical="center"/>
    </xf>
    <xf numFmtId="0" fontId="5" fillId="2" borderId="16" xfId="0" applyFont="1" applyFill="1" applyBorder="1" applyAlignment="1">
      <alignment horizontal="right" vertical="center"/>
    </xf>
    <xf numFmtId="0" fontId="0" fillId="2" borderId="18"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19" xfId="0" applyFill="1" applyBorder="1">
      <alignment vertical="center"/>
    </xf>
    <xf numFmtId="0" fontId="0" fillId="2" borderId="21" xfId="0" applyFill="1" applyBorder="1">
      <alignment vertical="center"/>
    </xf>
    <xf numFmtId="0" fontId="5" fillId="2" borderId="0" xfId="0" applyFont="1" applyFill="1" applyAlignment="1">
      <alignment vertical="center" wrapText="1"/>
    </xf>
    <xf numFmtId="38" fontId="5" fillId="4" borderId="3" xfId="1" applyFont="1" applyFill="1" applyBorder="1" applyAlignment="1" applyProtection="1">
      <alignment horizontal="right" vertical="center"/>
      <protection locked="0"/>
    </xf>
    <xf numFmtId="38" fontId="5" fillId="4" borderId="4" xfId="1" applyFont="1" applyFill="1" applyBorder="1" applyAlignment="1" applyProtection="1">
      <alignment horizontal="right" vertical="center"/>
      <protection locked="0"/>
    </xf>
    <xf numFmtId="0" fontId="0" fillId="2" borderId="0" xfId="0" applyFill="1" applyAlignment="1">
      <alignment vertical="center" wrapText="1"/>
    </xf>
    <xf numFmtId="0" fontId="5" fillId="2" borderId="0" xfId="0" applyFont="1" applyFill="1">
      <alignment vertical="center"/>
    </xf>
    <xf numFmtId="0" fontId="0" fillId="2" borderId="0" xfId="0" applyFill="1">
      <alignment vertical="center"/>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0" fillId="2" borderId="0" xfId="0" applyFill="1" applyAlignment="1">
      <alignment horizontal="left" vertical="center" wrapText="1"/>
    </xf>
    <xf numFmtId="0" fontId="5" fillId="2" borderId="4" xfId="0" applyFont="1" applyFill="1" applyBorder="1" applyAlignment="1">
      <alignment horizontal="center" vertical="center"/>
    </xf>
    <xf numFmtId="182" fontId="5" fillId="2" borderId="3" xfId="0" applyNumberFormat="1" applyFont="1" applyFill="1" applyBorder="1" applyAlignment="1">
      <alignment vertical="center" shrinkToFit="1"/>
    </xf>
    <xf numFmtId="0" fontId="0" fillId="2" borderId="4" xfId="0" applyFill="1" applyBorder="1">
      <alignment vertical="center"/>
    </xf>
    <xf numFmtId="38" fontId="5" fillId="2" borderId="3" xfId="1" applyFont="1" applyFill="1" applyBorder="1" applyAlignment="1">
      <alignment horizontal="right" vertical="center" shrinkToFit="1"/>
    </xf>
    <xf numFmtId="38" fontId="5" fillId="2" borderId="4" xfId="1" applyFont="1" applyFill="1" applyBorder="1" applyAlignment="1">
      <alignment horizontal="right" vertical="center" shrinkToFit="1"/>
    </xf>
    <xf numFmtId="38" fontId="0" fillId="2" borderId="4" xfId="1" applyFont="1" applyFill="1" applyBorder="1" applyAlignment="1">
      <alignment horizontal="right" vertical="center"/>
    </xf>
    <xf numFmtId="182" fontId="5" fillId="2" borderId="4" xfId="0" applyNumberFormat="1" applyFont="1" applyFill="1" applyBorder="1" applyAlignment="1">
      <alignment horizontal="right" vertical="center" shrinkToFit="1"/>
    </xf>
    <xf numFmtId="183" fontId="5" fillId="2" borderId="3" xfId="0" applyNumberFormat="1" applyFont="1" applyFill="1" applyBorder="1" applyAlignment="1">
      <alignment horizontal="right" vertical="center" shrinkToFit="1"/>
    </xf>
    <xf numFmtId="183" fontId="5" fillId="2" borderId="4" xfId="0" applyNumberFormat="1" applyFont="1" applyFill="1" applyBorder="1" applyAlignment="1">
      <alignment horizontal="right" vertical="center" shrinkToFit="1"/>
    </xf>
    <xf numFmtId="183" fontId="5" fillId="2" borderId="6" xfId="0" applyNumberFormat="1" applyFont="1" applyFill="1" applyBorder="1" applyAlignment="1">
      <alignment horizontal="right" vertical="center" shrinkToFit="1"/>
    </xf>
    <xf numFmtId="184" fontId="5" fillId="0" borderId="3" xfId="0" applyNumberFormat="1" applyFont="1" applyBorder="1" applyAlignment="1">
      <alignment horizontal="right" vertical="center" shrinkToFit="1"/>
    </xf>
    <xf numFmtId="184" fontId="5" fillId="0" borderId="4" xfId="0" applyNumberFormat="1" applyFont="1" applyBorder="1" applyAlignment="1">
      <alignment horizontal="right" vertical="center" shrinkToFit="1"/>
    </xf>
    <xf numFmtId="0" fontId="0" fillId="0" borderId="4" xfId="0" applyBorder="1" applyAlignment="1">
      <alignment horizontal="right" vertical="center" shrinkToFit="1"/>
    </xf>
    <xf numFmtId="0" fontId="0" fillId="0" borderId="6" xfId="0" applyBorder="1" applyAlignment="1">
      <alignment horizontal="right" vertical="center" shrinkToFit="1"/>
    </xf>
    <xf numFmtId="186" fontId="5" fillId="0" borderId="8" xfId="0" applyNumberFormat="1" applyFont="1" applyBorder="1" applyAlignment="1">
      <alignment horizontal="right" vertical="center" shrinkToFit="1"/>
    </xf>
    <xf numFmtId="186" fontId="0" fillId="0" borderId="8" xfId="0" applyNumberFormat="1" applyBorder="1" applyAlignment="1">
      <alignment horizontal="right" vertical="center" shrinkToFit="1"/>
    </xf>
    <xf numFmtId="186" fontId="0" fillId="0" borderId="8" xfId="0" applyNumberFormat="1" applyBorder="1" applyAlignment="1">
      <alignment horizontal="right" vertical="center"/>
    </xf>
    <xf numFmtId="194" fontId="0" fillId="0" borderId="3" xfId="0" applyNumberFormat="1" applyBorder="1" applyAlignment="1" applyProtection="1">
      <alignment horizontal="center" vertical="center" shrinkToFit="1"/>
      <protection locked="0"/>
    </xf>
    <xf numFmtId="194" fontId="0" fillId="0" borderId="4" xfId="0" applyNumberFormat="1" applyBorder="1" applyAlignment="1" applyProtection="1">
      <alignment horizontal="center" vertical="center" shrinkToFit="1"/>
      <protection locked="0"/>
    </xf>
  </cellXfs>
  <cellStyles count="7">
    <cellStyle name="パーセント" xfId="2" builtinId="5"/>
    <cellStyle name="桁区切り" xfId="1" builtinId="6"/>
    <cellStyle name="桁区切り 2" xfId="4"/>
    <cellStyle name="標準" xfId="0" builtinId="0"/>
    <cellStyle name="標準 2" xfId="3"/>
    <cellStyle name="標準 3" xfId="5"/>
    <cellStyle name="標準 3 2" xfId="6"/>
  </cellStyles>
  <dxfs count="16">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9"/>
  <sheetViews>
    <sheetView zoomScale="70" zoomScaleNormal="70" zoomScaleSheetLayoutView="55" workbookViewId="0">
      <selection activeCell="T8" sqref="T8:T10"/>
    </sheetView>
  </sheetViews>
  <sheetFormatPr defaultColWidth="9" defaultRowHeight="13.5" x14ac:dyDescent="0.15"/>
  <cols>
    <col min="1" max="1" width="6.875" style="17" customWidth="1"/>
    <col min="2" max="2" width="9" style="17"/>
    <col min="3" max="3" width="12.25" style="17" customWidth="1"/>
    <col min="4" max="4" width="6.25" style="17" customWidth="1"/>
    <col min="5" max="5" width="9" style="17"/>
    <col min="6" max="6" width="6.75" style="17" customWidth="1"/>
    <col min="7" max="10" width="9" style="17"/>
    <col min="11" max="11" width="7.875" style="17" customWidth="1"/>
    <col min="12" max="12" width="8.875" style="17" customWidth="1"/>
    <col min="13" max="13" width="8.125" style="17" customWidth="1"/>
    <col min="14" max="14" width="8.375" style="17" customWidth="1"/>
    <col min="15" max="18" width="7.375" style="17" customWidth="1"/>
    <col min="19" max="21" width="9.125" style="17" customWidth="1"/>
    <col min="22" max="22" width="11" style="17" customWidth="1"/>
    <col min="23" max="23" width="12.75" style="17" customWidth="1"/>
    <col min="24" max="24" width="8.75" style="17" customWidth="1"/>
    <col min="25" max="25" width="8.5" style="17" customWidth="1"/>
    <col min="26" max="16384" width="9" style="17"/>
  </cols>
  <sheetData>
    <row r="1" spans="1:26" x14ac:dyDescent="0.15">
      <c r="A1" s="18" t="s">
        <v>70</v>
      </c>
    </row>
    <row r="2" spans="1:26" ht="19.5" customHeight="1" x14ac:dyDescent="0.15">
      <c r="L2" s="102" t="s">
        <v>54</v>
      </c>
      <c r="M2" s="103"/>
      <c r="N2" s="103"/>
      <c r="O2" s="104"/>
      <c r="P2" s="112"/>
      <c r="Q2" s="113"/>
      <c r="R2" s="113"/>
      <c r="S2" s="113"/>
      <c r="T2" s="113"/>
      <c r="U2" s="113"/>
      <c r="V2" s="113"/>
      <c r="W2" s="113"/>
      <c r="X2" s="113"/>
      <c r="Y2" s="114"/>
    </row>
    <row r="3" spans="1:26" ht="12.75" customHeight="1" x14ac:dyDescent="0.15"/>
    <row r="5" spans="1:26" x14ac:dyDescent="0.15">
      <c r="A5" s="101" t="s">
        <v>145</v>
      </c>
      <c r="B5" s="101"/>
      <c r="C5" s="101"/>
      <c r="D5" s="101"/>
      <c r="E5" s="101"/>
      <c r="F5" s="101"/>
      <c r="G5" s="101"/>
      <c r="H5" s="101"/>
      <c r="I5" s="101"/>
      <c r="J5" s="101"/>
      <c r="K5" s="101"/>
      <c r="L5" s="101"/>
      <c r="M5" s="101"/>
      <c r="N5" s="101"/>
      <c r="O5" s="101"/>
      <c r="P5" s="101"/>
      <c r="Q5" s="101"/>
      <c r="R5" s="101"/>
      <c r="S5" s="101"/>
      <c r="T5" s="101"/>
      <c r="U5" s="101"/>
      <c r="V5" s="101"/>
      <c r="W5" s="101"/>
      <c r="X5" s="101"/>
      <c r="Y5" s="101"/>
    </row>
    <row r="6" spans="1:26" ht="14.25" customHeight="1" thickBot="1" x14ac:dyDescent="0.2"/>
    <row r="7" spans="1:26" customFormat="1" ht="21" customHeight="1" x14ac:dyDescent="0.15">
      <c r="A7" s="119" t="s">
        <v>55</v>
      </c>
      <c r="B7" s="106"/>
      <c r="C7" s="106"/>
      <c r="D7" s="106"/>
      <c r="E7" s="106"/>
      <c r="F7" s="106"/>
      <c r="G7" s="107"/>
      <c r="H7" s="105" t="s">
        <v>56</v>
      </c>
      <c r="I7" s="106"/>
      <c r="J7" s="106"/>
      <c r="K7" s="106"/>
      <c r="L7" s="106"/>
      <c r="M7" s="106"/>
      <c r="N7" s="106"/>
      <c r="O7" s="106"/>
      <c r="P7" s="106"/>
      <c r="Q7" s="106"/>
      <c r="R7" s="107"/>
      <c r="S7" s="105" t="s">
        <v>71</v>
      </c>
      <c r="T7" s="106"/>
      <c r="U7" s="106"/>
      <c r="V7" s="107"/>
      <c r="W7" s="65" t="s">
        <v>72</v>
      </c>
      <c r="X7" s="54" t="s">
        <v>57</v>
      </c>
      <c r="Y7" s="66" t="s">
        <v>58</v>
      </c>
    </row>
    <row r="8" spans="1:26" customFormat="1" ht="20.25" customHeight="1" x14ac:dyDescent="0.15">
      <c r="A8" s="108" t="s">
        <v>59</v>
      </c>
      <c r="B8" s="109" t="s">
        <v>73</v>
      </c>
      <c r="C8" s="96" t="s">
        <v>91</v>
      </c>
      <c r="D8" s="97" t="s">
        <v>60</v>
      </c>
      <c r="E8" s="96" t="s">
        <v>61</v>
      </c>
      <c r="F8" s="97" t="s">
        <v>62</v>
      </c>
      <c r="G8" s="96" t="s">
        <v>63</v>
      </c>
      <c r="H8" s="96" t="s">
        <v>74</v>
      </c>
      <c r="I8" s="96" t="s">
        <v>64</v>
      </c>
      <c r="J8" s="98" t="s">
        <v>65</v>
      </c>
      <c r="K8" s="98" t="s">
        <v>66</v>
      </c>
      <c r="L8" s="98" t="s">
        <v>67</v>
      </c>
      <c r="M8" s="98" t="s">
        <v>68</v>
      </c>
      <c r="N8" s="116" t="s">
        <v>75</v>
      </c>
      <c r="O8" s="117"/>
      <c r="P8" s="117"/>
      <c r="Q8" s="117"/>
      <c r="R8" s="118"/>
      <c r="S8" s="96" t="s">
        <v>76</v>
      </c>
      <c r="T8" s="96" t="s">
        <v>77</v>
      </c>
      <c r="U8" s="96" t="s">
        <v>78</v>
      </c>
      <c r="V8" s="96" t="s">
        <v>79</v>
      </c>
      <c r="W8" s="98" t="s">
        <v>80</v>
      </c>
      <c r="X8" s="97"/>
      <c r="Y8" s="115"/>
      <c r="Z8" s="69"/>
    </row>
    <row r="9" spans="1:26" customFormat="1" ht="18" customHeight="1" x14ac:dyDescent="0.15">
      <c r="A9" s="108"/>
      <c r="B9" s="110"/>
      <c r="C9" s="96"/>
      <c r="D9" s="97"/>
      <c r="E9" s="96"/>
      <c r="F9" s="97"/>
      <c r="G9" s="96"/>
      <c r="H9" s="96"/>
      <c r="I9" s="97"/>
      <c r="J9" s="99"/>
      <c r="K9" s="99"/>
      <c r="L9" s="99"/>
      <c r="M9" s="99"/>
      <c r="N9" s="19"/>
      <c r="O9" s="109" t="s">
        <v>81</v>
      </c>
      <c r="P9" s="109" t="s">
        <v>82</v>
      </c>
      <c r="Q9" s="109" t="s">
        <v>83</v>
      </c>
      <c r="R9" s="109" t="s">
        <v>84</v>
      </c>
      <c r="S9" s="97"/>
      <c r="T9" s="97"/>
      <c r="U9" s="97"/>
      <c r="V9" s="97"/>
      <c r="W9" s="99"/>
      <c r="X9" s="97"/>
      <c r="Y9" s="115"/>
      <c r="Z9" s="70"/>
    </row>
    <row r="10" spans="1:26" customFormat="1" ht="18" customHeight="1" x14ac:dyDescent="0.15">
      <c r="A10" s="108"/>
      <c r="B10" s="111"/>
      <c r="C10" s="96"/>
      <c r="D10" s="97"/>
      <c r="E10" s="96"/>
      <c r="F10" s="97"/>
      <c r="G10" s="96"/>
      <c r="H10" s="96"/>
      <c r="I10" s="97"/>
      <c r="J10" s="99"/>
      <c r="K10" s="99"/>
      <c r="L10" s="99"/>
      <c r="M10" s="99"/>
      <c r="N10" s="20"/>
      <c r="O10" s="111"/>
      <c r="P10" s="111"/>
      <c r="Q10" s="111"/>
      <c r="R10" s="111"/>
      <c r="S10" s="97"/>
      <c r="T10" s="97"/>
      <c r="U10" s="97"/>
      <c r="V10" s="97"/>
      <c r="W10" s="99"/>
      <c r="X10" s="97"/>
      <c r="Y10" s="115"/>
      <c r="Z10" s="71"/>
    </row>
    <row r="11" spans="1:26" customFormat="1" ht="22.5" customHeight="1" x14ac:dyDescent="0.15">
      <c r="A11" s="94">
        <v>1</v>
      </c>
      <c r="B11" s="92" t="s">
        <v>89</v>
      </c>
      <c r="C11" s="78" t="s">
        <v>155</v>
      </c>
      <c r="D11" s="88"/>
      <c r="E11" s="92" t="s">
        <v>147</v>
      </c>
      <c r="F11" s="88"/>
      <c r="G11" s="53"/>
      <c r="H11" s="90">
        <v>362</v>
      </c>
      <c r="I11" s="72">
        <v>424</v>
      </c>
      <c r="J11" s="86">
        <f>IFERROR(ROUNDDOWN(I11/H11,1),"")</f>
        <v>1.1000000000000001</v>
      </c>
      <c r="K11" s="88"/>
      <c r="L11" s="84"/>
      <c r="M11" s="84"/>
      <c r="N11" s="80">
        <f>IFERROR(ROUNDDOWN(SUM(O11:R12),1),"")</f>
        <v>0</v>
      </c>
      <c r="O11" s="82"/>
      <c r="P11" s="82"/>
      <c r="Q11" s="82"/>
      <c r="R11" s="82"/>
      <c r="S11" s="72"/>
      <c r="T11" s="72"/>
      <c r="U11" s="72"/>
      <c r="V11" s="74">
        <f>SUM(S11:U12)</f>
        <v>0</v>
      </c>
      <c r="W11" s="76" t="str">
        <f>IFERROR(ROUNDDOWN($N11*'様式1-8（区域型）'!$E$10,0),"")</f>
        <v/>
      </c>
      <c r="X11" s="78" t="s">
        <v>149</v>
      </c>
      <c r="Y11" s="67"/>
    </row>
    <row r="12" spans="1:26" customFormat="1" ht="22.5" customHeight="1" x14ac:dyDescent="0.15">
      <c r="A12" s="95"/>
      <c r="B12" s="93"/>
      <c r="C12" s="93"/>
      <c r="D12" s="89"/>
      <c r="E12" s="93"/>
      <c r="F12" s="89"/>
      <c r="G12" s="53"/>
      <c r="H12" s="91"/>
      <c r="I12" s="73"/>
      <c r="J12" s="87"/>
      <c r="K12" s="89"/>
      <c r="L12" s="85"/>
      <c r="M12" s="85"/>
      <c r="N12" s="81"/>
      <c r="O12" s="83"/>
      <c r="P12" s="83"/>
      <c r="Q12" s="83"/>
      <c r="R12" s="83"/>
      <c r="S12" s="73"/>
      <c r="T12" s="73"/>
      <c r="U12" s="73"/>
      <c r="V12" s="75"/>
      <c r="W12" s="77"/>
      <c r="X12" s="79"/>
      <c r="Y12" s="68"/>
    </row>
    <row r="13" spans="1:26" customFormat="1" ht="22.5" customHeight="1" x14ac:dyDescent="0.15">
      <c r="A13" s="94">
        <v>2</v>
      </c>
      <c r="B13" s="92" t="s">
        <v>146</v>
      </c>
      <c r="C13" s="78" t="s">
        <v>156</v>
      </c>
      <c r="D13" s="88"/>
      <c r="E13" s="92" t="s">
        <v>148</v>
      </c>
      <c r="F13" s="88"/>
      <c r="G13" s="53"/>
      <c r="H13" s="90">
        <v>429</v>
      </c>
      <c r="I13" s="72">
        <v>490</v>
      </c>
      <c r="J13" s="86">
        <f>IFERROR(ROUNDDOWN(I13/H13,1),"")</f>
        <v>1.1000000000000001</v>
      </c>
      <c r="K13" s="88"/>
      <c r="L13" s="84"/>
      <c r="M13" s="84"/>
      <c r="N13" s="80">
        <f t="shared" ref="N13" si="0">IFERROR(ROUNDDOWN(SUM(O13:R14),1),"")</f>
        <v>0</v>
      </c>
      <c r="O13" s="82"/>
      <c r="P13" s="82"/>
      <c r="Q13" s="82"/>
      <c r="R13" s="82"/>
      <c r="S13" s="72"/>
      <c r="T13" s="72"/>
      <c r="U13" s="72"/>
      <c r="V13" s="74">
        <f>SUM(S13:U14)</f>
        <v>0</v>
      </c>
      <c r="W13" s="76" t="str">
        <f>IFERROR(ROUNDDOWN($N13*'様式1-8（区域型）'!$E$10,0),"")</f>
        <v/>
      </c>
      <c r="X13" s="78" t="s">
        <v>149</v>
      </c>
      <c r="Y13" s="67"/>
    </row>
    <row r="14" spans="1:26" customFormat="1" ht="22.5" customHeight="1" x14ac:dyDescent="0.15">
      <c r="A14" s="95"/>
      <c r="B14" s="93"/>
      <c r="C14" s="93"/>
      <c r="D14" s="89"/>
      <c r="E14" s="93"/>
      <c r="F14" s="89"/>
      <c r="G14" s="53"/>
      <c r="H14" s="91"/>
      <c r="I14" s="73"/>
      <c r="J14" s="87"/>
      <c r="K14" s="89"/>
      <c r="L14" s="85"/>
      <c r="M14" s="85"/>
      <c r="N14" s="81"/>
      <c r="O14" s="83"/>
      <c r="P14" s="83"/>
      <c r="Q14" s="83"/>
      <c r="R14" s="83"/>
      <c r="S14" s="73"/>
      <c r="T14" s="73"/>
      <c r="U14" s="73"/>
      <c r="V14" s="75"/>
      <c r="W14" s="77"/>
      <c r="X14" s="79"/>
      <c r="Y14" s="68"/>
    </row>
    <row r="15" spans="1:26" customFormat="1" ht="22.5" customHeight="1" x14ac:dyDescent="0.15">
      <c r="A15" s="94">
        <v>3</v>
      </c>
      <c r="B15" s="92" t="s">
        <v>89</v>
      </c>
      <c r="C15" s="78" t="s">
        <v>157</v>
      </c>
      <c r="D15" s="88"/>
      <c r="E15" s="92" t="s">
        <v>151</v>
      </c>
      <c r="F15" s="88"/>
      <c r="G15" s="53"/>
      <c r="H15" s="90">
        <v>2057</v>
      </c>
      <c r="I15" s="72">
        <f>8234-(1330+1663)</f>
        <v>5241</v>
      </c>
      <c r="J15" s="86">
        <f t="shared" ref="J15:J19" si="1">IFERROR(ROUNDDOWN(I15/H15,1),"")</f>
        <v>2.5</v>
      </c>
      <c r="K15" s="88"/>
      <c r="L15" s="84"/>
      <c r="M15" s="84"/>
      <c r="N15" s="80">
        <f t="shared" ref="N15" si="2">IFERROR(ROUNDDOWN(SUM(O15:R16),1),"")</f>
        <v>0</v>
      </c>
      <c r="O15" s="82"/>
      <c r="P15" s="82"/>
      <c r="Q15" s="82"/>
      <c r="R15" s="82"/>
      <c r="S15" s="72"/>
      <c r="T15" s="72"/>
      <c r="U15" s="72"/>
      <c r="V15" s="74">
        <f>SUM(S15:U16)</f>
        <v>0</v>
      </c>
      <c r="W15" s="76" t="str">
        <f>IFERROR(ROUNDDOWN($N15*'様式1-8（区域型）'!$E$10,0),"")</f>
        <v/>
      </c>
      <c r="X15" s="78" t="s">
        <v>149</v>
      </c>
      <c r="Y15" s="67"/>
    </row>
    <row r="16" spans="1:26" customFormat="1" ht="22.5" customHeight="1" x14ac:dyDescent="0.15">
      <c r="A16" s="95"/>
      <c r="B16" s="93"/>
      <c r="C16" s="93"/>
      <c r="D16" s="89"/>
      <c r="E16" s="93"/>
      <c r="F16" s="89"/>
      <c r="G16" s="53"/>
      <c r="H16" s="91"/>
      <c r="I16" s="73"/>
      <c r="J16" s="87"/>
      <c r="K16" s="89"/>
      <c r="L16" s="85"/>
      <c r="M16" s="85"/>
      <c r="N16" s="81"/>
      <c r="O16" s="83"/>
      <c r="P16" s="83"/>
      <c r="Q16" s="83"/>
      <c r="R16" s="83"/>
      <c r="S16" s="73"/>
      <c r="T16" s="73"/>
      <c r="U16" s="73"/>
      <c r="V16" s="75"/>
      <c r="W16" s="77"/>
      <c r="X16" s="79"/>
      <c r="Y16" s="68"/>
    </row>
    <row r="17" spans="1:25" customFormat="1" ht="22.5" customHeight="1" x14ac:dyDescent="0.15">
      <c r="A17" s="94">
        <v>4</v>
      </c>
      <c r="B17" s="92" t="s">
        <v>89</v>
      </c>
      <c r="C17" s="78" t="s">
        <v>158</v>
      </c>
      <c r="D17" s="88"/>
      <c r="E17" s="92" t="s">
        <v>152</v>
      </c>
      <c r="F17" s="88"/>
      <c r="G17" s="53"/>
      <c r="H17" s="90">
        <v>2154</v>
      </c>
      <c r="I17" s="72">
        <v>5614</v>
      </c>
      <c r="J17" s="86">
        <f t="shared" si="1"/>
        <v>2.6</v>
      </c>
      <c r="K17" s="88"/>
      <c r="L17" s="84"/>
      <c r="M17" s="84"/>
      <c r="N17" s="80">
        <f t="shared" ref="N17" si="3">IFERROR(ROUNDDOWN(SUM(O17:R18),1),"")</f>
        <v>0</v>
      </c>
      <c r="O17" s="82"/>
      <c r="P17" s="82"/>
      <c r="Q17" s="82"/>
      <c r="R17" s="82"/>
      <c r="S17" s="72"/>
      <c r="T17" s="72"/>
      <c r="U17" s="72"/>
      <c r="V17" s="74">
        <f>SUM(S17:U18)</f>
        <v>0</v>
      </c>
      <c r="W17" s="76" t="str">
        <f>IFERROR(ROUNDDOWN($N17*'様式1-8（区域型）'!$E$10,0),"")</f>
        <v/>
      </c>
      <c r="X17" s="78" t="s">
        <v>149</v>
      </c>
      <c r="Y17" s="67"/>
    </row>
    <row r="18" spans="1:25" customFormat="1" ht="22.5" customHeight="1" x14ac:dyDescent="0.15">
      <c r="A18" s="95"/>
      <c r="B18" s="93"/>
      <c r="C18" s="93"/>
      <c r="D18" s="89"/>
      <c r="E18" s="93"/>
      <c r="F18" s="89"/>
      <c r="G18" s="53"/>
      <c r="H18" s="91"/>
      <c r="I18" s="73"/>
      <c r="J18" s="87"/>
      <c r="K18" s="89"/>
      <c r="L18" s="85"/>
      <c r="M18" s="85"/>
      <c r="N18" s="81"/>
      <c r="O18" s="83"/>
      <c r="P18" s="83"/>
      <c r="Q18" s="83"/>
      <c r="R18" s="83"/>
      <c r="S18" s="73"/>
      <c r="T18" s="73"/>
      <c r="U18" s="73"/>
      <c r="V18" s="75"/>
      <c r="W18" s="77"/>
      <c r="X18" s="79"/>
      <c r="Y18" s="68"/>
    </row>
    <row r="19" spans="1:25" customFormat="1" ht="22.5" customHeight="1" x14ac:dyDescent="0.15">
      <c r="A19" s="94">
        <v>5</v>
      </c>
      <c r="B19" s="92" t="s">
        <v>89</v>
      </c>
      <c r="C19" s="78" t="s">
        <v>159</v>
      </c>
      <c r="D19" s="88"/>
      <c r="E19" s="92" t="s">
        <v>153</v>
      </c>
      <c r="F19" s="88"/>
      <c r="G19" s="53"/>
      <c r="H19" s="90">
        <v>1500</v>
      </c>
      <c r="I19" s="72">
        <v>1530</v>
      </c>
      <c r="J19" s="86">
        <f t="shared" si="1"/>
        <v>1</v>
      </c>
      <c r="K19" s="88"/>
      <c r="L19" s="84"/>
      <c r="M19" s="84"/>
      <c r="N19" s="80">
        <f t="shared" ref="N19" si="4">IFERROR(ROUNDDOWN(SUM(O19:R20),1),"")</f>
        <v>0</v>
      </c>
      <c r="O19" s="82"/>
      <c r="P19" s="82"/>
      <c r="Q19" s="82"/>
      <c r="R19" s="82"/>
      <c r="S19" s="72"/>
      <c r="T19" s="72"/>
      <c r="U19" s="72"/>
      <c r="V19" s="74">
        <f>SUM(S19:U20)</f>
        <v>0</v>
      </c>
      <c r="W19" s="76" t="str">
        <f>IFERROR(ROUNDDOWN($N19*'様式1-8（区域型）'!$E$10,0),"")</f>
        <v/>
      </c>
      <c r="X19" s="78" t="s">
        <v>154</v>
      </c>
      <c r="Y19" s="67"/>
    </row>
    <row r="20" spans="1:25" customFormat="1" ht="22.5" customHeight="1" x14ac:dyDescent="0.15">
      <c r="A20" s="95"/>
      <c r="B20" s="93"/>
      <c r="C20" s="93"/>
      <c r="D20" s="89"/>
      <c r="E20" s="93"/>
      <c r="F20" s="89"/>
      <c r="G20" s="53"/>
      <c r="H20" s="91"/>
      <c r="I20" s="73"/>
      <c r="J20" s="87"/>
      <c r="K20" s="89"/>
      <c r="L20" s="85"/>
      <c r="M20" s="85"/>
      <c r="N20" s="81"/>
      <c r="O20" s="83"/>
      <c r="P20" s="83"/>
      <c r="Q20" s="83"/>
      <c r="R20" s="83"/>
      <c r="S20" s="73"/>
      <c r="T20" s="73"/>
      <c r="U20" s="73"/>
      <c r="V20" s="75"/>
      <c r="W20" s="77"/>
      <c r="X20" s="79"/>
      <c r="Y20" s="68"/>
    </row>
    <row r="21" spans="1:25" customFormat="1" ht="22.5" customHeight="1" x14ac:dyDescent="0.15">
      <c r="A21" s="94"/>
      <c r="B21" s="92"/>
      <c r="C21" s="92"/>
      <c r="D21" s="88"/>
      <c r="E21" s="92"/>
      <c r="F21" s="88"/>
      <c r="G21" s="53"/>
      <c r="H21" s="90"/>
      <c r="I21" s="72"/>
      <c r="J21" s="86" t="str">
        <f t="shared" ref="J21" si="5">IFERROR(ROUNDDOWN(I21/H21,1),"")</f>
        <v/>
      </c>
      <c r="K21" s="88"/>
      <c r="L21" s="84"/>
      <c r="M21" s="84"/>
      <c r="N21" s="80">
        <f t="shared" ref="N21" si="6">IFERROR(ROUNDDOWN(SUM(O21:R22),1),"")</f>
        <v>0</v>
      </c>
      <c r="O21" s="82"/>
      <c r="P21" s="82"/>
      <c r="Q21" s="82"/>
      <c r="R21" s="82"/>
      <c r="S21" s="72"/>
      <c r="T21" s="72"/>
      <c r="U21" s="72"/>
      <c r="V21" s="74">
        <f>SUM(S21:U22)</f>
        <v>0</v>
      </c>
      <c r="W21" s="76" t="str">
        <f>IFERROR(ROUNDDOWN($N21*'様式1-8（区域型）'!$E$10,0),"")</f>
        <v/>
      </c>
      <c r="X21" s="78"/>
      <c r="Y21" s="67"/>
    </row>
    <row r="22" spans="1:25" customFormat="1" ht="22.5" customHeight="1" x14ac:dyDescent="0.15">
      <c r="A22" s="95"/>
      <c r="B22" s="93"/>
      <c r="C22" s="93"/>
      <c r="D22" s="89"/>
      <c r="E22" s="93"/>
      <c r="F22" s="89"/>
      <c r="G22" s="53"/>
      <c r="H22" s="91"/>
      <c r="I22" s="73"/>
      <c r="J22" s="87"/>
      <c r="K22" s="89"/>
      <c r="L22" s="85"/>
      <c r="M22" s="85"/>
      <c r="N22" s="81"/>
      <c r="O22" s="83"/>
      <c r="P22" s="83"/>
      <c r="Q22" s="83"/>
      <c r="R22" s="83"/>
      <c r="S22" s="73"/>
      <c r="T22" s="73"/>
      <c r="U22" s="73"/>
      <c r="V22" s="75"/>
      <c r="W22" s="77"/>
      <c r="X22" s="79"/>
      <c r="Y22" s="68"/>
    </row>
    <row r="23" spans="1:25" customFormat="1" ht="22.5" customHeight="1" x14ac:dyDescent="0.15">
      <c r="A23" s="94"/>
      <c r="B23" s="92"/>
      <c r="C23" s="92"/>
      <c r="D23" s="88"/>
      <c r="E23" s="92"/>
      <c r="F23" s="88"/>
      <c r="G23" s="53"/>
      <c r="H23" s="90"/>
      <c r="I23" s="72"/>
      <c r="J23" s="86" t="str">
        <f>IFERROR(ROUNDDOWN(I23/H23,1),"")</f>
        <v/>
      </c>
      <c r="K23" s="88"/>
      <c r="L23" s="84"/>
      <c r="M23" s="84"/>
      <c r="N23" s="80">
        <f t="shared" ref="N23" si="7">IFERROR(ROUNDDOWN(SUM(O23:R24),1),"")</f>
        <v>0</v>
      </c>
      <c r="O23" s="82"/>
      <c r="P23" s="82"/>
      <c r="Q23" s="82"/>
      <c r="R23" s="82"/>
      <c r="S23" s="72"/>
      <c r="T23" s="72"/>
      <c r="U23" s="72"/>
      <c r="V23" s="74">
        <f>SUM(S23:U24)</f>
        <v>0</v>
      </c>
      <c r="W23" s="76" t="str">
        <f>IFERROR(ROUNDDOWN($N23*'様式1-8（区域型）'!$E$10,0),"")</f>
        <v/>
      </c>
      <c r="X23" s="78"/>
      <c r="Y23" s="67"/>
    </row>
    <row r="24" spans="1:25" customFormat="1" ht="22.5" customHeight="1" x14ac:dyDescent="0.15">
      <c r="A24" s="95"/>
      <c r="B24" s="93"/>
      <c r="C24" s="93"/>
      <c r="D24" s="89"/>
      <c r="E24" s="93"/>
      <c r="F24" s="89"/>
      <c r="G24" s="53"/>
      <c r="H24" s="91"/>
      <c r="I24" s="73"/>
      <c r="J24" s="87"/>
      <c r="K24" s="89"/>
      <c r="L24" s="85"/>
      <c r="M24" s="85"/>
      <c r="N24" s="81"/>
      <c r="O24" s="83"/>
      <c r="P24" s="83"/>
      <c r="Q24" s="83"/>
      <c r="R24" s="83"/>
      <c r="S24" s="73"/>
      <c r="T24" s="73"/>
      <c r="U24" s="73"/>
      <c r="V24" s="75"/>
      <c r="W24" s="77"/>
      <c r="X24" s="79"/>
      <c r="Y24" s="68"/>
    </row>
    <row r="25" spans="1:25" customFormat="1" ht="22.5" customHeight="1" x14ac:dyDescent="0.15">
      <c r="A25" s="94"/>
      <c r="B25" s="92"/>
      <c r="C25" s="92"/>
      <c r="D25" s="88"/>
      <c r="E25" s="92"/>
      <c r="F25" s="88"/>
      <c r="G25" s="53"/>
      <c r="H25" s="90"/>
      <c r="I25" s="72"/>
      <c r="J25" s="86" t="str">
        <f t="shared" ref="J25" si="8">IFERROR(ROUNDDOWN(I25/H25,1),"")</f>
        <v/>
      </c>
      <c r="K25" s="88"/>
      <c r="L25" s="84"/>
      <c r="M25" s="84"/>
      <c r="N25" s="80">
        <f t="shared" ref="N25" si="9">IFERROR(ROUNDDOWN(SUM(O25:R26),1),"")</f>
        <v>0</v>
      </c>
      <c r="O25" s="82"/>
      <c r="P25" s="82"/>
      <c r="Q25" s="82"/>
      <c r="R25" s="82"/>
      <c r="S25" s="72"/>
      <c r="T25" s="72"/>
      <c r="U25" s="72"/>
      <c r="V25" s="74">
        <f>SUM(S25:U26)</f>
        <v>0</v>
      </c>
      <c r="W25" s="76" t="str">
        <f>IFERROR(ROUNDDOWN($N25*'様式1-8（区域型）'!$E$10,0),"")</f>
        <v/>
      </c>
      <c r="X25" s="78"/>
      <c r="Y25" s="67"/>
    </row>
    <row r="26" spans="1:25" customFormat="1" ht="22.5" customHeight="1" x14ac:dyDescent="0.15">
      <c r="A26" s="95"/>
      <c r="B26" s="93"/>
      <c r="C26" s="93"/>
      <c r="D26" s="89"/>
      <c r="E26" s="93"/>
      <c r="F26" s="89"/>
      <c r="G26" s="53"/>
      <c r="H26" s="91"/>
      <c r="I26" s="73"/>
      <c r="J26" s="87"/>
      <c r="K26" s="89"/>
      <c r="L26" s="85"/>
      <c r="M26" s="85"/>
      <c r="N26" s="81"/>
      <c r="O26" s="83"/>
      <c r="P26" s="83"/>
      <c r="Q26" s="83"/>
      <c r="R26" s="83"/>
      <c r="S26" s="73"/>
      <c r="T26" s="73"/>
      <c r="U26" s="73"/>
      <c r="V26" s="75"/>
      <c r="W26" s="77"/>
      <c r="X26" s="79"/>
      <c r="Y26" s="68"/>
    </row>
    <row r="27" spans="1:25" customFormat="1" ht="22.5" customHeight="1" x14ac:dyDescent="0.15">
      <c r="A27" s="94"/>
      <c r="B27" s="92"/>
      <c r="C27" s="92"/>
      <c r="D27" s="88"/>
      <c r="E27" s="92"/>
      <c r="F27" s="88"/>
      <c r="G27" s="53"/>
      <c r="H27" s="90"/>
      <c r="I27" s="72"/>
      <c r="J27" s="86" t="str">
        <f t="shared" ref="J27" si="10">IFERROR(ROUNDDOWN(I27/H27,1),"")</f>
        <v/>
      </c>
      <c r="K27" s="88"/>
      <c r="L27" s="84"/>
      <c r="M27" s="84"/>
      <c r="N27" s="80">
        <f t="shared" ref="N27" si="11">IFERROR(ROUNDDOWN(SUM(O27:R28),1),"")</f>
        <v>0</v>
      </c>
      <c r="O27" s="82"/>
      <c r="P27" s="82"/>
      <c r="Q27" s="82"/>
      <c r="R27" s="82"/>
      <c r="S27" s="72"/>
      <c r="T27" s="72"/>
      <c r="U27" s="72"/>
      <c r="V27" s="74">
        <f>SUM(S27:U28)</f>
        <v>0</v>
      </c>
      <c r="W27" s="76" t="str">
        <f>IFERROR(ROUNDDOWN($N27*'様式1-8（区域型）'!$E$10,0),"")</f>
        <v/>
      </c>
      <c r="X27" s="78"/>
      <c r="Y27" s="67"/>
    </row>
    <row r="28" spans="1:25" customFormat="1" ht="22.5" customHeight="1" x14ac:dyDescent="0.15">
      <c r="A28" s="95"/>
      <c r="B28" s="93"/>
      <c r="C28" s="93"/>
      <c r="D28" s="89"/>
      <c r="E28" s="93"/>
      <c r="F28" s="89"/>
      <c r="G28" s="53"/>
      <c r="H28" s="91"/>
      <c r="I28" s="73"/>
      <c r="J28" s="87"/>
      <c r="K28" s="89"/>
      <c r="L28" s="85"/>
      <c r="M28" s="85"/>
      <c r="N28" s="81"/>
      <c r="O28" s="83"/>
      <c r="P28" s="83"/>
      <c r="Q28" s="83"/>
      <c r="R28" s="83"/>
      <c r="S28" s="73"/>
      <c r="T28" s="73"/>
      <c r="U28" s="73"/>
      <c r="V28" s="75"/>
      <c r="W28" s="77"/>
      <c r="X28" s="79"/>
      <c r="Y28" s="68"/>
    </row>
    <row r="29" spans="1:25" customFormat="1" ht="22.5" customHeight="1" x14ac:dyDescent="0.15">
      <c r="A29" s="94"/>
      <c r="B29" s="92"/>
      <c r="C29" s="92"/>
      <c r="D29" s="88"/>
      <c r="E29" s="92"/>
      <c r="F29" s="88"/>
      <c r="G29" s="53"/>
      <c r="H29" s="90"/>
      <c r="I29" s="72"/>
      <c r="J29" s="86" t="str">
        <f t="shared" ref="J29" si="12">IFERROR(ROUNDDOWN(I29/H29,1),"")</f>
        <v/>
      </c>
      <c r="K29" s="88"/>
      <c r="L29" s="84"/>
      <c r="M29" s="84"/>
      <c r="N29" s="80">
        <f t="shared" ref="N29" si="13">IFERROR(ROUNDDOWN(SUM(O29:R30),1),"")</f>
        <v>0</v>
      </c>
      <c r="O29" s="82"/>
      <c r="P29" s="82"/>
      <c r="Q29" s="82"/>
      <c r="R29" s="82"/>
      <c r="S29" s="72"/>
      <c r="T29" s="72"/>
      <c r="U29" s="72"/>
      <c r="V29" s="74">
        <f>SUM(S29:U30)</f>
        <v>0</v>
      </c>
      <c r="W29" s="76" t="str">
        <f>IFERROR(ROUNDDOWN($N29*'様式1-8（区域型）'!$E$10,0),"")</f>
        <v/>
      </c>
      <c r="X29" s="78"/>
      <c r="Y29" s="67"/>
    </row>
    <row r="30" spans="1:25" customFormat="1" ht="22.5" customHeight="1" x14ac:dyDescent="0.15">
      <c r="A30" s="95"/>
      <c r="B30" s="93"/>
      <c r="C30" s="93"/>
      <c r="D30" s="89"/>
      <c r="E30" s="93"/>
      <c r="F30" s="89"/>
      <c r="G30" s="53"/>
      <c r="H30" s="91"/>
      <c r="I30" s="73"/>
      <c r="J30" s="87"/>
      <c r="K30" s="89"/>
      <c r="L30" s="85"/>
      <c r="M30" s="85"/>
      <c r="N30" s="81"/>
      <c r="O30" s="83"/>
      <c r="P30" s="83"/>
      <c r="Q30" s="83"/>
      <c r="R30" s="83"/>
      <c r="S30" s="73"/>
      <c r="T30" s="73"/>
      <c r="U30" s="73"/>
      <c r="V30" s="75"/>
      <c r="W30" s="77"/>
      <c r="X30" s="79"/>
      <c r="Y30" s="68"/>
    </row>
    <row r="31" spans="1:25" customFormat="1" ht="22.5" customHeight="1" thickBot="1" x14ac:dyDescent="0.2">
      <c r="A31" s="21" t="s">
        <v>69</v>
      </c>
      <c r="B31" s="22"/>
      <c r="C31" s="23"/>
      <c r="D31" s="23"/>
      <c r="E31" s="23"/>
      <c r="F31" s="23"/>
      <c r="G31" s="23"/>
      <c r="H31" s="42">
        <f>SUM(H11:H30)</f>
        <v>6502</v>
      </c>
      <c r="I31" s="24">
        <f>SUM(I11:I30)</f>
        <v>13299</v>
      </c>
      <c r="J31" s="25"/>
      <c r="K31" s="25"/>
      <c r="L31" s="26">
        <f>SUM(L11:L30)</f>
        <v>0</v>
      </c>
      <c r="M31" s="42">
        <f>SUM(M11:M30)</f>
        <v>0</v>
      </c>
      <c r="N31" s="42">
        <f>SUM(N11:N30)</f>
        <v>0</v>
      </c>
      <c r="O31" s="26"/>
      <c r="P31" s="26"/>
      <c r="Q31" s="26"/>
      <c r="R31" s="24"/>
      <c r="S31" s="24">
        <f t="shared" ref="S31:W31" si="14">SUM(S11:S30)</f>
        <v>0</v>
      </c>
      <c r="T31" s="24">
        <f t="shared" si="14"/>
        <v>0</v>
      </c>
      <c r="U31" s="24">
        <f t="shared" si="14"/>
        <v>0</v>
      </c>
      <c r="V31" s="24">
        <f t="shared" si="14"/>
        <v>0</v>
      </c>
      <c r="W31" s="24">
        <f t="shared" si="14"/>
        <v>0</v>
      </c>
      <c r="X31" s="23"/>
      <c r="Y31" s="27"/>
    </row>
    <row r="33" spans="1:25" s="28" customFormat="1" x14ac:dyDescent="0.15">
      <c r="A33" s="28" t="s">
        <v>85</v>
      </c>
    </row>
    <row r="34" spans="1:25" customFormat="1" ht="17.25" customHeight="1" x14ac:dyDescent="0.15">
      <c r="A34" s="100" t="s">
        <v>86</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row>
    <row r="35" spans="1:25" customFormat="1" ht="17.25" customHeight="1"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row>
    <row r="36" spans="1:25" customFormat="1" ht="17.25" customHeight="1"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row>
    <row r="37" spans="1:25" customFormat="1" ht="17.25" customHeight="1"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row>
    <row r="38" spans="1:25" customFormat="1" ht="17.25" customHeight="1"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row>
    <row r="39" spans="1:25" customFormat="1" ht="17.25" customHeight="1"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row>
    <row r="40" spans="1:25" customFormat="1" ht="17.25" customHeight="1" x14ac:dyDescent="0.15">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row>
    <row r="41" spans="1:25" customFormat="1" ht="17.25" customHeight="1" x14ac:dyDescent="0.15">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row>
    <row r="42" spans="1:25" customFormat="1" ht="27.75" customHeight="1" x14ac:dyDescent="0.1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row>
    <row r="43" spans="1:25" s="28" customFormat="1" x14ac:dyDescent="0.15"/>
    <row r="46" spans="1:25" x14ac:dyDescent="0.15">
      <c r="A46" s="17" t="s">
        <v>87</v>
      </c>
    </row>
    <row r="47" spans="1:25" x14ac:dyDescent="0.15">
      <c r="A47" s="17" t="s">
        <v>88</v>
      </c>
    </row>
    <row r="48" spans="1:25" x14ac:dyDescent="0.15">
      <c r="A48" s="17" t="s">
        <v>89</v>
      </c>
    </row>
    <row r="49" spans="1:1" x14ac:dyDescent="0.15">
      <c r="A49" s="17" t="s">
        <v>90</v>
      </c>
    </row>
  </sheetData>
  <sheetProtection sheet="1" objects="1" scenarios="1"/>
  <mergeCells count="273">
    <mergeCell ref="A7:G7"/>
    <mergeCell ref="H7:R7"/>
    <mergeCell ref="A25:A26"/>
    <mergeCell ref="B25:B26"/>
    <mergeCell ref="C25:C26"/>
    <mergeCell ref="D25:D26"/>
    <mergeCell ref="E25:E26"/>
    <mergeCell ref="F25:F26"/>
    <mergeCell ref="W23:W24"/>
    <mergeCell ref="M21:M22"/>
    <mergeCell ref="R21:R22"/>
    <mergeCell ref="W21:W22"/>
    <mergeCell ref="V21:V22"/>
    <mergeCell ref="A21:A22"/>
    <mergeCell ref="B21:B22"/>
    <mergeCell ref="C21:C22"/>
    <mergeCell ref="D21:D22"/>
    <mergeCell ref="E21:E22"/>
    <mergeCell ref="F21:F22"/>
    <mergeCell ref="H21:H22"/>
    <mergeCell ref="I21:I22"/>
    <mergeCell ref="J21:J22"/>
    <mergeCell ref="H8:H10"/>
    <mergeCell ref="I8:I10"/>
    <mergeCell ref="B23:B24"/>
    <mergeCell ref="A23:A24"/>
    <mergeCell ref="C23:C24"/>
    <mergeCell ref="D23:D24"/>
    <mergeCell ref="E23:E24"/>
    <mergeCell ref="F23:F24"/>
    <mergeCell ref="H23:H24"/>
    <mergeCell ref="I23:I24"/>
    <mergeCell ref="K23:K24"/>
    <mergeCell ref="J23:J24"/>
    <mergeCell ref="Y21:Y22"/>
    <mergeCell ref="X21:X22"/>
    <mergeCell ref="L25:L26"/>
    <mergeCell ref="M25:M26"/>
    <mergeCell ref="N25:N26"/>
    <mergeCell ref="O25:O26"/>
    <mergeCell ref="P25:P26"/>
    <mergeCell ref="Q25:Q26"/>
    <mergeCell ref="R25:R26"/>
    <mergeCell ref="N23:N24"/>
    <mergeCell ref="O23:O24"/>
    <mergeCell ref="P23:P24"/>
    <mergeCell ref="R23:R24"/>
    <mergeCell ref="Q23:Q24"/>
    <mergeCell ref="S23:S24"/>
    <mergeCell ref="T23:T24"/>
    <mergeCell ref="U23:U24"/>
    <mergeCell ref="S21:S22"/>
    <mergeCell ref="T21:T22"/>
    <mergeCell ref="U21:U22"/>
    <mergeCell ref="X23:X24"/>
    <mergeCell ref="Y23:Y24"/>
    <mergeCell ref="M23:M24"/>
    <mergeCell ref="L23:L24"/>
    <mergeCell ref="Q27:Q28"/>
    <mergeCell ref="R27:R28"/>
    <mergeCell ref="S27:S28"/>
    <mergeCell ref="T27:T28"/>
    <mergeCell ref="U27:U28"/>
    <mergeCell ref="V27:V28"/>
    <mergeCell ref="Q21:Q22"/>
    <mergeCell ref="V23:V24"/>
    <mergeCell ref="W27:W28"/>
    <mergeCell ref="X27:X28"/>
    <mergeCell ref="Y27:Y28"/>
    <mergeCell ref="T25:T26"/>
    <mergeCell ref="U25:U26"/>
    <mergeCell ref="V25:V26"/>
    <mergeCell ref="W25:W26"/>
    <mergeCell ref="X25:X26"/>
    <mergeCell ref="S25:S26"/>
    <mergeCell ref="Y25:Y26"/>
    <mergeCell ref="A27:A28"/>
    <mergeCell ref="B27:B28"/>
    <mergeCell ref="C27:C28"/>
    <mergeCell ref="D27:D28"/>
    <mergeCell ref="E27:E28"/>
    <mergeCell ref="F27:F28"/>
    <mergeCell ref="H27:H28"/>
    <mergeCell ref="I27:I28"/>
    <mergeCell ref="J27:J28"/>
    <mergeCell ref="Q29:Q30"/>
    <mergeCell ref="R29:R30"/>
    <mergeCell ref="S29:S30"/>
    <mergeCell ref="T29:T30"/>
    <mergeCell ref="U29:U30"/>
    <mergeCell ref="V29:V30"/>
    <mergeCell ref="W29:W30"/>
    <mergeCell ref="X29:X30"/>
    <mergeCell ref="Y29:Y30"/>
    <mergeCell ref="A5:Y5"/>
    <mergeCell ref="L2:O2"/>
    <mergeCell ref="J8:J10"/>
    <mergeCell ref="K8:K10"/>
    <mergeCell ref="L8:L10"/>
    <mergeCell ref="M8:M10"/>
    <mergeCell ref="S7:V7"/>
    <mergeCell ref="A8:A10"/>
    <mergeCell ref="B8:B10"/>
    <mergeCell ref="C8:C10"/>
    <mergeCell ref="D8:D10"/>
    <mergeCell ref="E8:E10"/>
    <mergeCell ref="F8:F10"/>
    <mergeCell ref="G8:G10"/>
    <mergeCell ref="P2:Y2"/>
    <mergeCell ref="X8:X10"/>
    <mergeCell ref="Y8:Y10"/>
    <mergeCell ref="O9:O10"/>
    <mergeCell ref="P9:P10"/>
    <mergeCell ref="Q9:Q10"/>
    <mergeCell ref="R9:R10"/>
    <mergeCell ref="N8:R8"/>
    <mergeCell ref="S8:S10"/>
    <mergeCell ref="T8:T10"/>
    <mergeCell ref="U8:U10"/>
    <mergeCell ref="V8:V10"/>
    <mergeCell ref="W8:W10"/>
    <mergeCell ref="A34:Y42"/>
    <mergeCell ref="A11:A12"/>
    <mergeCell ref="B11:B12"/>
    <mergeCell ref="C11:C12"/>
    <mergeCell ref="F11:F12"/>
    <mergeCell ref="E11:E12"/>
    <mergeCell ref="D11:D12"/>
    <mergeCell ref="A15:A16"/>
    <mergeCell ref="A13:A14"/>
    <mergeCell ref="A29:A30"/>
    <mergeCell ref="B29:B30"/>
    <mergeCell ref="C29:C30"/>
    <mergeCell ref="D29:D30"/>
    <mergeCell ref="E29:E30"/>
    <mergeCell ref="F29:F30"/>
    <mergeCell ref="H29:H30"/>
    <mergeCell ref="I29:I30"/>
    <mergeCell ref="J29:J30"/>
    <mergeCell ref="K29:K30"/>
    <mergeCell ref="L29:L30"/>
    <mergeCell ref="M29:M30"/>
    <mergeCell ref="N29:N30"/>
    <mergeCell ref="O29:O30"/>
    <mergeCell ref="P29:P30"/>
    <mergeCell ref="C19:C20"/>
    <mergeCell ref="J19:J20"/>
    <mergeCell ref="L19:L20"/>
    <mergeCell ref="K27:K28"/>
    <mergeCell ref="L27:L28"/>
    <mergeCell ref="M27:M28"/>
    <mergeCell ref="N27:N28"/>
    <mergeCell ref="O27:O28"/>
    <mergeCell ref="P27:P28"/>
    <mergeCell ref="L21:L22"/>
    <mergeCell ref="N21:N22"/>
    <mergeCell ref="O21:O22"/>
    <mergeCell ref="P21:P22"/>
    <mergeCell ref="I25:I26"/>
    <mergeCell ref="J25:J26"/>
    <mergeCell ref="H25:H26"/>
    <mergeCell ref="K21:K22"/>
    <mergeCell ref="K25:K26"/>
    <mergeCell ref="C17:C18"/>
    <mergeCell ref="C15:C16"/>
    <mergeCell ref="C13:C14"/>
    <mergeCell ref="D19:D20"/>
    <mergeCell ref="D17:D18"/>
    <mergeCell ref="D15:D16"/>
    <mergeCell ref="D13:D14"/>
    <mergeCell ref="A19:A20"/>
    <mergeCell ref="A17:A18"/>
    <mergeCell ref="B19:B20"/>
    <mergeCell ref="B17:B18"/>
    <mergeCell ref="B15:B16"/>
    <mergeCell ref="B13:B14"/>
    <mergeCell ref="I15:I16"/>
    <mergeCell ref="H15:H16"/>
    <mergeCell ref="I13:I14"/>
    <mergeCell ref="H13:H14"/>
    <mergeCell ref="I11:I12"/>
    <mergeCell ref="H11:H12"/>
    <mergeCell ref="F19:F20"/>
    <mergeCell ref="E19:E20"/>
    <mergeCell ref="I19:I20"/>
    <mergeCell ref="H19:H20"/>
    <mergeCell ref="I17:I18"/>
    <mergeCell ref="H17:H18"/>
    <mergeCell ref="F15:F16"/>
    <mergeCell ref="E15:E16"/>
    <mergeCell ref="F13:F14"/>
    <mergeCell ref="E13:E14"/>
    <mergeCell ref="F17:F18"/>
    <mergeCell ref="E17:E18"/>
    <mergeCell ref="J17:J18"/>
    <mergeCell ref="J15:J16"/>
    <mergeCell ref="J13:J14"/>
    <mergeCell ref="J11:J12"/>
    <mergeCell ref="K19:K20"/>
    <mergeCell ref="K17:K18"/>
    <mergeCell ref="K15:K16"/>
    <mergeCell ref="K13:K14"/>
    <mergeCell ref="K11:K12"/>
    <mergeCell ref="L17:L18"/>
    <mergeCell ref="L15:L16"/>
    <mergeCell ref="L13:L14"/>
    <mergeCell ref="L11:L12"/>
    <mergeCell ref="M19:M20"/>
    <mergeCell ref="M17:M18"/>
    <mergeCell ref="M15:M16"/>
    <mergeCell ref="M13:M14"/>
    <mergeCell ref="M11:M12"/>
    <mergeCell ref="P17:P18"/>
    <mergeCell ref="Q17:Q18"/>
    <mergeCell ref="R17:R18"/>
    <mergeCell ref="N11:N12"/>
    <mergeCell ref="R11:R12"/>
    <mergeCell ref="P11:P12"/>
    <mergeCell ref="O11:O12"/>
    <mergeCell ref="Q11:Q12"/>
    <mergeCell ref="N13:N14"/>
    <mergeCell ref="O13:O14"/>
    <mergeCell ref="P13:P14"/>
    <mergeCell ref="Q13:Q14"/>
    <mergeCell ref="R13:R14"/>
    <mergeCell ref="X15:X16"/>
    <mergeCell ref="S11:S12"/>
    <mergeCell ref="S13:S14"/>
    <mergeCell ref="T13:T14"/>
    <mergeCell ref="U13:U14"/>
    <mergeCell ref="V13:V14"/>
    <mergeCell ref="W13:W14"/>
    <mergeCell ref="N19:N20"/>
    <mergeCell ref="O19:O20"/>
    <mergeCell ref="P19:P20"/>
    <mergeCell ref="Q19:Q20"/>
    <mergeCell ref="R19:R20"/>
    <mergeCell ref="X11:X12"/>
    <mergeCell ref="W11:W12"/>
    <mergeCell ref="V11:V12"/>
    <mergeCell ref="U11:U12"/>
    <mergeCell ref="T11:T12"/>
    <mergeCell ref="N15:N16"/>
    <mergeCell ref="O15:O16"/>
    <mergeCell ref="P15:P16"/>
    <mergeCell ref="Q15:Q16"/>
    <mergeCell ref="R15:R16"/>
    <mergeCell ref="N17:N18"/>
    <mergeCell ref="O17:O18"/>
    <mergeCell ref="Y11:Y12"/>
    <mergeCell ref="Y13:Y14"/>
    <mergeCell ref="Y15:Y16"/>
    <mergeCell ref="Y17:Y18"/>
    <mergeCell ref="Y19:Y20"/>
    <mergeCell ref="Z8:Z10"/>
    <mergeCell ref="S19:S20"/>
    <mergeCell ref="T19:T20"/>
    <mergeCell ref="U19:U20"/>
    <mergeCell ref="V19:V20"/>
    <mergeCell ref="W19:W20"/>
    <mergeCell ref="X19:X20"/>
    <mergeCell ref="S17:S18"/>
    <mergeCell ref="T17:T18"/>
    <mergeCell ref="U17:U18"/>
    <mergeCell ref="V17:V18"/>
    <mergeCell ref="W17:W18"/>
    <mergeCell ref="X17:X18"/>
    <mergeCell ref="X13:X14"/>
    <mergeCell ref="S15:S16"/>
    <mergeCell ref="T15:T16"/>
    <mergeCell ref="U15:U16"/>
    <mergeCell ref="V15:V16"/>
    <mergeCell ref="W15:W16"/>
  </mergeCells>
  <phoneticPr fontId="3"/>
  <conditionalFormatting sqref="E11:E30 H11:I30 O11:U30 A11:C30">
    <cfRule type="containsBlanks" dxfId="15" priority="4">
      <formula>LEN(TRIM(A11))=0</formula>
    </cfRule>
  </conditionalFormatting>
  <conditionalFormatting sqref="P2:Y2">
    <cfRule type="containsBlanks" dxfId="14" priority="1">
      <formula>LEN(TRIM(P2))=0</formula>
    </cfRule>
  </conditionalFormatting>
  <conditionalFormatting sqref="X11:X30">
    <cfRule type="containsBlanks" dxfId="13" priority="3">
      <formula>LEN(TRIM(X11))=0</formula>
    </cfRule>
  </conditionalFormatting>
  <dataValidations count="2">
    <dataValidation type="list" allowBlank="1" showInputMessage="1" showErrorMessage="1" sqref="B11:B30">
      <formula1>$A$48:$A$49</formula1>
    </dataValidation>
    <dataValidation type="whole" allowBlank="1" showInputMessage="1" showErrorMessage="1" error="整数で入力して下さい。" sqref="S11:U30">
      <formula1>0</formula1>
      <formula2>1000000000000000000</formula2>
    </dataValidation>
  </dataValidations>
  <pageMargins left="0.7" right="0.7" top="0.75" bottom="0.75" header="0.3" footer="0.3"/>
  <pageSetup paperSize="9" scale="6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6"/>
  <sheetViews>
    <sheetView tabSelected="1" view="pageBreakPreview" zoomScale="85" zoomScaleNormal="100" zoomScaleSheetLayoutView="85" workbookViewId="0">
      <selection activeCell="X45" sqref="X45:Z54"/>
    </sheetView>
  </sheetViews>
  <sheetFormatPr defaultColWidth="9" defaultRowHeight="13.5" x14ac:dyDescent="0.15"/>
  <cols>
    <col min="1" max="1" width="6.75" style="5" customWidth="1"/>
    <col min="2" max="2" width="5.625" style="5" customWidth="1"/>
    <col min="3" max="3" width="5.375" style="5" customWidth="1"/>
    <col min="4" max="4" width="6.375" style="5" customWidth="1"/>
    <col min="5" max="5" width="4.5" style="5" customWidth="1"/>
    <col min="6" max="6" width="4" style="5" customWidth="1"/>
    <col min="7" max="8" width="3.625" style="5" customWidth="1"/>
    <col min="9" max="9" width="4.625" style="5" customWidth="1"/>
    <col min="10" max="10" width="4" style="5" customWidth="1"/>
    <col min="11" max="11" width="3.625" style="5" customWidth="1"/>
    <col min="12" max="12" width="2.875" style="5" bestFit="1" customWidth="1"/>
    <col min="13" max="13" width="7.375" style="5" customWidth="1"/>
    <col min="14" max="14" width="2.875" style="5" bestFit="1" customWidth="1"/>
    <col min="15" max="15" width="5.5" style="5" customWidth="1"/>
    <col min="16" max="16" width="2.875" style="5" bestFit="1" customWidth="1"/>
    <col min="17" max="17" width="3.875" style="5" customWidth="1"/>
    <col min="18" max="19" width="3.625" style="5" customWidth="1"/>
    <col min="20" max="20" width="4.125" style="5" customWidth="1"/>
    <col min="21" max="21" width="3.625" style="5" customWidth="1"/>
    <col min="22" max="22" width="4.25" style="5" bestFit="1" customWidth="1"/>
    <col min="23" max="23" width="4" style="5" customWidth="1"/>
    <col min="24" max="24" width="3.625" style="5" customWidth="1"/>
    <col min="25" max="25" width="4.25" style="5" bestFit="1" customWidth="1"/>
    <col min="26" max="26" width="3.625" style="5" customWidth="1"/>
    <col min="27" max="27" width="3.375" style="5" customWidth="1"/>
    <col min="28" max="28" width="4.25" style="5" bestFit="1" customWidth="1"/>
    <col min="29" max="29" width="14.375" style="5" customWidth="1"/>
    <col min="30" max="32" width="2.625" style="5" customWidth="1"/>
    <col min="33" max="33" width="2.625" style="5" hidden="1" customWidth="1"/>
    <col min="34" max="34" width="10.125" style="5" hidden="1" customWidth="1"/>
    <col min="35" max="35" width="9.25" style="5" hidden="1" customWidth="1"/>
    <col min="36" max="36" width="9.5" style="5" hidden="1" customWidth="1"/>
    <col min="37" max="37" width="10.125" style="5" hidden="1" customWidth="1"/>
    <col min="38" max="38" width="3.875" style="5" customWidth="1"/>
    <col min="39" max="39" width="2.625" style="5" customWidth="1"/>
    <col min="40" max="16384" width="9" style="5"/>
  </cols>
  <sheetData>
    <row r="1" spans="1:40" x14ac:dyDescent="0.15">
      <c r="A1" s="5" t="s">
        <v>92</v>
      </c>
      <c r="AC1" s="29"/>
      <c r="AH1" s="49"/>
      <c r="AI1" s="49"/>
      <c r="AJ1" s="49"/>
      <c r="AK1" s="49"/>
      <c r="AL1" s="50"/>
      <c r="AM1" s="50"/>
      <c r="AN1" s="50"/>
    </row>
    <row r="2" spans="1:40" ht="15.75" customHeight="1" x14ac:dyDescent="0.15">
      <c r="A2" s="196" t="s">
        <v>0</v>
      </c>
      <c r="B2" s="197"/>
      <c r="C2" s="197"/>
      <c r="D2" s="197"/>
      <c r="E2" s="200" t="s">
        <v>1</v>
      </c>
      <c r="F2" s="201"/>
      <c r="G2" s="202"/>
      <c r="H2" s="202"/>
      <c r="I2" s="202"/>
      <c r="J2" s="202"/>
      <c r="K2" s="202"/>
      <c r="L2" s="202"/>
      <c r="M2" s="202"/>
      <c r="N2" s="202"/>
      <c r="O2" s="202"/>
      <c r="P2" s="202"/>
      <c r="Q2" s="202"/>
      <c r="R2" s="202"/>
      <c r="S2" s="202"/>
      <c r="T2" s="202"/>
      <c r="U2" s="202"/>
      <c r="V2" s="202"/>
      <c r="W2" s="202"/>
      <c r="X2" s="13"/>
      <c r="Y2" s="14"/>
      <c r="Z2" s="14"/>
      <c r="AA2" s="14"/>
      <c r="AB2" s="14"/>
      <c r="AH2" s="50"/>
      <c r="AI2" s="50"/>
      <c r="AJ2" s="50"/>
      <c r="AK2" s="50"/>
      <c r="AL2" s="50"/>
      <c r="AM2" s="50"/>
      <c r="AN2" s="50"/>
    </row>
    <row r="3" spans="1:40" ht="15.75" customHeight="1" x14ac:dyDescent="0.15">
      <c r="A3" s="198"/>
      <c r="B3" s="199"/>
      <c r="C3" s="199"/>
      <c r="D3" s="199"/>
      <c r="E3" s="170" t="s">
        <v>2</v>
      </c>
      <c r="F3" s="171"/>
      <c r="G3" s="171"/>
      <c r="H3" s="172"/>
      <c r="I3" s="173" t="s">
        <v>161</v>
      </c>
      <c r="J3" s="174"/>
      <c r="K3" s="1" t="s">
        <v>3</v>
      </c>
      <c r="L3" s="170" t="s">
        <v>4</v>
      </c>
      <c r="M3" s="171"/>
      <c r="N3" s="172"/>
      <c r="O3" s="173" t="s">
        <v>161</v>
      </c>
      <c r="P3" s="174"/>
      <c r="Q3" s="2" t="s">
        <v>3</v>
      </c>
      <c r="R3" s="170" t="s">
        <v>5</v>
      </c>
      <c r="S3" s="171"/>
      <c r="T3" s="172"/>
      <c r="U3" s="168" t="e">
        <f>I3+O3</f>
        <v>#VALUE!</v>
      </c>
      <c r="V3" s="169"/>
      <c r="W3" s="2" t="s">
        <v>3</v>
      </c>
      <c r="X3" s="13"/>
      <c r="Y3" s="120" t="str">
        <f>IF('様式1-5（共通）'!P2="","",'様式1-5（共通）'!P2)</f>
        <v/>
      </c>
      <c r="Z3" s="120"/>
      <c r="AA3" s="120"/>
      <c r="AB3" s="120"/>
      <c r="AC3" s="120"/>
      <c r="AD3" s="120"/>
      <c r="AE3" s="120"/>
      <c r="AH3" s="50"/>
      <c r="AI3" s="51"/>
      <c r="AJ3" s="50"/>
      <c r="AK3" s="51"/>
      <c r="AL3" s="50"/>
      <c r="AM3" s="50"/>
      <c r="AN3" s="50"/>
    </row>
    <row r="4" spans="1:40" ht="15.75" customHeight="1" x14ac:dyDescent="0.15">
      <c r="A4" s="198"/>
      <c r="B4" s="199"/>
      <c r="C4" s="199"/>
      <c r="D4" s="199"/>
      <c r="E4" s="170" t="s">
        <v>6</v>
      </c>
      <c r="F4" s="171"/>
      <c r="G4" s="171"/>
      <c r="H4" s="172"/>
      <c r="I4" s="173" t="s">
        <v>161</v>
      </c>
      <c r="J4" s="174"/>
      <c r="K4" s="1" t="s">
        <v>3</v>
      </c>
      <c r="L4" s="184" t="s">
        <v>7</v>
      </c>
      <c r="M4" s="185"/>
      <c r="N4" s="186"/>
      <c r="O4" s="173" t="s">
        <v>161</v>
      </c>
      <c r="P4" s="174"/>
      <c r="Q4" s="2" t="s">
        <v>3</v>
      </c>
      <c r="R4" s="170" t="s">
        <v>8</v>
      </c>
      <c r="S4" s="171"/>
      <c r="T4" s="172"/>
      <c r="U4" s="168" t="e">
        <f t="shared" ref="U4" si="0">I4+O4</f>
        <v>#VALUE!</v>
      </c>
      <c r="V4" s="169"/>
      <c r="W4" s="2" t="s">
        <v>3</v>
      </c>
      <c r="Y4" s="64"/>
      <c r="AH4" s="50"/>
      <c r="AI4" s="51"/>
      <c r="AJ4" s="50"/>
      <c r="AK4" s="51"/>
      <c r="AL4" s="50"/>
      <c r="AM4" s="50"/>
      <c r="AN4" s="50"/>
    </row>
    <row r="5" spans="1:40" ht="15.75" customHeight="1" x14ac:dyDescent="0.15">
      <c r="A5" s="198"/>
      <c r="B5" s="199"/>
      <c r="C5" s="199"/>
      <c r="D5" s="199"/>
      <c r="E5" s="189" t="s">
        <v>9</v>
      </c>
      <c r="F5" s="190"/>
      <c r="G5" s="190"/>
      <c r="H5" s="191"/>
      <c r="I5" s="192" t="e">
        <f>I3-I4</f>
        <v>#VALUE!</v>
      </c>
      <c r="J5" s="193"/>
      <c r="K5" s="3" t="s">
        <v>3</v>
      </c>
      <c r="L5" s="170" t="s">
        <v>10</v>
      </c>
      <c r="M5" s="171"/>
      <c r="N5" s="172"/>
      <c r="O5" s="194" t="e">
        <f>O3-O4</f>
        <v>#VALUE!</v>
      </c>
      <c r="P5" s="195"/>
      <c r="Q5" s="2" t="s">
        <v>3</v>
      </c>
      <c r="R5" s="189" t="s">
        <v>11</v>
      </c>
      <c r="S5" s="190"/>
      <c r="T5" s="191"/>
      <c r="U5" s="168" t="e">
        <f>I5+O5</f>
        <v>#VALUE!</v>
      </c>
      <c r="V5" s="169"/>
      <c r="W5" s="2" t="s">
        <v>3</v>
      </c>
      <c r="Y5" s="15"/>
      <c r="AH5" s="50"/>
      <c r="AI5" s="51"/>
      <c r="AJ5" s="50"/>
      <c r="AK5" s="51"/>
      <c r="AL5" s="50"/>
      <c r="AM5" s="50"/>
      <c r="AN5" s="50"/>
    </row>
    <row r="6" spans="1:40" ht="30" customHeight="1" x14ac:dyDescent="0.15">
      <c r="A6" s="175" t="s">
        <v>93</v>
      </c>
      <c r="B6" s="176"/>
      <c r="C6" s="177"/>
      <c r="D6" s="177"/>
      <c r="E6" s="178">
        <v>0</v>
      </c>
      <c r="F6" s="179"/>
      <c r="G6" s="180"/>
      <c r="H6" s="30" t="s">
        <v>94</v>
      </c>
      <c r="I6" s="4"/>
      <c r="J6" s="4"/>
      <c r="K6" s="4"/>
      <c r="R6" s="170" t="s">
        <v>12</v>
      </c>
      <c r="S6" s="171"/>
      <c r="T6" s="172"/>
      <c r="U6" s="181" t="str">
        <f>IFERROR(U3/U4,"")</f>
        <v/>
      </c>
      <c r="V6" s="182" t="e">
        <f t="shared" ref="V6:W6" si="1">N3/N4</f>
        <v>#DIV/0!</v>
      </c>
      <c r="W6" s="183" t="e">
        <f t="shared" si="1"/>
        <v>#VALUE!</v>
      </c>
      <c r="AC6" s="31"/>
      <c r="AH6" s="50"/>
      <c r="AI6" s="51"/>
      <c r="AJ6" s="50"/>
      <c r="AK6" s="51"/>
      <c r="AL6" s="50"/>
      <c r="AM6" s="50"/>
      <c r="AN6" s="50"/>
    </row>
    <row r="7" spans="1:40" ht="13.5" customHeight="1" x14ac:dyDescent="0.15">
      <c r="E7" s="6"/>
      <c r="F7" s="6"/>
      <c r="AH7" s="50"/>
      <c r="AI7" s="51"/>
      <c r="AJ7" s="50"/>
      <c r="AK7" s="51"/>
      <c r="AL7" s="50"/>
      <c r="AM7" s="50"/>
      <c r="AN7" s="50"/>
    </row>
    <row r="8" spans="1:40" x14ac:dyDescent="0.15">
      <c r="A8" s="5" t="s">
        <v>13</v>
      </c>
      <c r="AH8" s="50"/>
      <c r="AI8" s="50"/>
      <c r="AJ8" s="50"/>
      <c r="AK8" s="50"/>
      <c r="AL8" s="50"/>
      <c r="AM8" s="50"/>
      <c r="AN8" s="50"/>
    </row>
    <row r="9" spans="1:40" ht="35.25" customHeight="1" x14ac:dyDescent="0.15">
      <c r="A9" s="170" t="s">
        <v>14</v>
      </c>
      <c r="B9" s="171"/>
      <c r="C9" s="171"/>
      <c r="D9" s="172"/>
      <c r="E9" s="184" t="s">
        <v>95</v>
      </c>
      <c r="F9" s="185"/>
      <c r="G9" s="185"/>
      <c r="H9" s="185"/>
      <c r="I9" s="186"/>
      <c r="J9" s="184" t="s">
        <v>96</v>
      </c>
      <c r="K9" s="187"/>
      <c r="L9" s="187"/>
      <c r="M9" s="187"/>
      <c r="N9" s="188"/>
      <c r="O9" s="184" t="s">
        <v>97</v>
      </c>
      <c r="P9" s="185"/>
      <c r="Q9" s="185"/>
      <c r="R9" s="185"/>
      <c r="S9" s="186"/>
      <c r="T9" s="7"/>
      <c r="U9" s="8"/>
      <c r="V9" s="8"/>
      <c r="W9" s="8"/>
      <c r="X9" s="15"/>
      <c r="AH9" s="49"/>
      <c r="AI9" s="50"/>
      <c r="AJ9" s="50"/>
      <c r="AK9" s="50"/>
      <c r="AL9" s="50"/>
      <c r="AM9" s="50"/>
      <c r="AN9" s="50"/>
    </row>
    <row r="10" spans="1:40" ht="15.75" customHeight="1" x14ac:dyDescent="0.15">
      <c r="A10" s="203" t="s">
        <v>150</v>
      </c>
      <c r="B10" s="204"/>
      <c r="C10" s="204"/>
      <c r="D10" s="205"/>
      <c r="E10" s="206" t="str">
        <f>IFERROR(ROUNDDOWN((U4/E6)*1000,2),"")</f>
        <v/>
      </c>
      <c r="F10" s="207"/>
      <c r="G10" s="207"/>
      <c r="H10" s="207"/>
      <c r="I10" s="207"/>
      <c r="J10" s="208">
        <v>3663.43</v>
      </c>
      <c r="K10" s="209"/>
      <c r="L10" s="209"/>
      <c r="M10" s="209"/>
      <c r="N10" s="210"/>
      <c r="O10" s="211">
        <f>IFERROR(MIN(E10:N10),"")</f>
        <v>3663.43</v>
      </c>
      <c r="P10" s="212"/>
      <c r="Q10" s="212"/>
      <c r="R10" s="212"/>
      <c r="S10" s="213"/>
      <c r="T10" s="9"/>
      <c r="U10" s="10"/>
      <c r="V10" s="10"/>
      <c r="W10" s="10"/>
      <c r="X10" s="15"/>
      <c r="AH10" s="49" t="s">
        <v>144</v>
      </c>
      <c r="AI10" s="50"/>
      <c r="AJ10" s="50"/>
      <c r="AK10" s="50"/>
      <c r="AL10" s="50"/>
      <c r="AM10" s="50"/>
      <c r="AN10" s="50"/>
    </row>
    <row r="11" spans="1:40" ht="13.5" customHeight="1" x14ac:dyDescent="0.15">
      <c r="AH11" s="49" t="s">
        <v>143</v>
      </c>
      <c r="AI11" s="50"/>
      <c r="AJ11" s="50"/>
      <c r="AK11" s="50"/>
      <c r="AL11" s="50"/>
      <c r="AM11" s="50"/>
      <c r="AN11" s="50"/>
    </row>
    <row r="12" spans="1:40" x14ac:dyDescent="0.15">
      <c r="A12" s="5" t="s">
        <v>15</v>
      </c>
      <c r="AH12" s="49" t="s">
        <v>139</v>
      </c>
      <c r="AI12" s="50"/>
      <c r="AJ12" s="50"/>
      <c r="AK12" s="50"/>
      <c r="AL12" s="50"/>
      <c r="AM12" s="50"/>
      <c r="AN12" s="50"/>
    </row>
    <row r="13" spans="1:40" ht="35.1" customHeight="1" x14ac:dyDescent="0.15">
      <c r="A13" s="214" t="s">
        <v>37</v>
      </c>
      <c r="B13" s="214" t="s">
        <v>25</v>
      </c>
      <c r="C13" s="215" t="s">
        <v>51</v>
      </c>
      <c r="D13" s="214" t="s">
        <v>16</v>
      </c>
      <c r="E13" s="216" t="s">
        <v>98</v>
      </c>
      <c r="F13" s="217"/>
      <c r="G13" s="222" t="s">
        <v>17</v>
      </c>
      <c r="H13" s="223"/>
      <c r="I13" s="224"/>
      <c r="J13" s="222" t="s">
        <v>18</v>
      </c>
      <c r="K13" s="223"/>
      <c r="L13" s="230"/>
      <c r="M13" s="222" t="s">
        <v>19</v>
      </c>
      <c r="N13" s="230"/>
      <c r="O13" s="222" t="s">
        <v>20</v>
      </c>
      <c r="P13" s="230"/>
      <c r="Q13" s="222" t="s">
        <v>21</v>
      </c>
      <c r="R13" s="223"/>
      <c r="S13" s="230"/>
      <c r="T13" s="222" t="s">
        <v>99</v>
      </c>
      <c r="U13" s="223"/>
      <c r="V13" s="230"/>
      <c r="W13" s="222" t="s">
        <v>100</v>
      </c>
      <c r="X13" s="223"/>
      <c r="Y13" s="230"/>
      <c r="Z13" s="222" t="s">
        <v>101</v>
      </c>
      <c r="AA13" s="223"/>
      <c r="AB13" s="230"/>
      <c r="AC13" s="153" t="s">
        <v>102</v>
      </c>
      <c r="AH13" s="49" t="s">
        <v>140</v>
      </c>
      <c r="AI13" s="50"/>
      <c r="AJ13" s="50"/>
      <c r="AK13" s="50"/>
      <c r="AL13" s="50"/>
      <c r="AM13" s="50"/>
      <c r="AN13" s="50"/>
    </row>
    <row r="14" spans="1:40" ht="35.1" customHeight="1" x14ac:dyDescent="0.15">
      <c r="A14" s="214"/>
      <c r="B14" s="214"/>
      <c r="C14" s="215"/>
      <c r="D14" s="214"/>
      <c r="E14" s="218"/>
      <c r="F14" s="219"/>
      <c r="G14" s="225"/>
      <c r="H14" s="226"/>
      <c r="I14" s="227"/>
      <c r="J14" s="231"/>
      <c r="K14" s="232"/>
      <c r="L14" s="233"/>
      <c r="M14" s="231"/>
      <c r="N14" s="233"/>
      <c r="O14" s="231"/>
      <c r="P14" s="233"/>
      <c r="Q14" s="231"/>
      <c r="R14" s="232"/>
      <c r="S14" s="233"/>
      <c r="T14" s="231"/>
      <c r="U14" s="232"/>
      <c r="V14" s="233"/>
      <c r="W14" s="231"/>
      <c r="X14" s="232"/>
      <c r="Y14" s="233"/>
      <c r="Z14" s="231"/>
      <c r="AA14" s="232"/>
      <c r="AB14" s="233"/>
      <c r="AC14" s="234"/>
      <c r="AH14" s="49" t="s">
        <v>142</v>
      </c>
      <c r="AI14" s="50"/>
      <c r="AJ14" s="50"/>
      <c r="AK14" s="50"/>
      <c r="AL14" s="50"/>
      <c r="AM14" s="50"/>
      <c r="AN14" s="50"/>
    </row>
    <row r="15" spans="1:40" ht="24.95" customHeight="1" x14ac:dyDescent="0.15">
      <c r="A15" s="214"/>
      <c r="B15" s="214"/>
      <c r="C15" s="215"/>
      <c r="D15" s="214"/>
      <c r="E15" s="220"/>
      <c r="F15" s="221"/>
      <c r="G15" s="228"/>
      <c r="H15" s="156"/>
      <c r="I15" s="229"/>
      <c r="J15" s="155"/>
      <c r="K15" s="239"/>
      <c r="L15" s="240"/>
      <c r="M15" s="155"/>
      <c r="N15" s="240"/>
      <c r="O15" s="155"/>
      <c r="P15" s="240"/>
      <c r="Q15" s="155"/>
      <c r="R15" s="239"/>
      <c r="S15" s="240"/>
      <c r="T15" s="235" t="s">
        <v>103</v>
      </c>
      <c r="U15" s="236"/>
      <c r="V15" s="237"/>
      <c r="W15" s="235" t="s">
        <v>104</v>
      </c>
      <c r="X15" s="236"/>
      <c r="Y15" s="237"/>
      <c r="Z15" s="235" t="s">
        <v>105</v>
      </c>
      <c r="AA15" s="238"/>
      <c r="AB15" s="221"/>
      <c r="AC15" s="32" t="s">
        <v>106</v>
      </c>
      <c r="AH15" s="49" t="s">
        <v>141</v>
      </c>
      <c r="AI15" s="50"/>
      <c r="AJ15" s="50"/>
      <c r="AK15" s="50"/>
      <c r="AL15" s="50"/>
      <c r="AM15" s="50"/>
      <c r="AN15" s="50"/>
    </row>
    <row r="16" spans="1:40" ht="27.75" customHeight="1" x14ac:dyDescent="0.15">
      <c r="A16" s="45" t="str">
        <f>IF('様式1-5（共通）'!$B11="","",'様式1-5（共通）'!X11)</f>
        <v>都留市</v>
      </c>
      <c r="B16" s="46">
        <f>IF('様式1-5（共通）'!$B11="","",'様式1-5（共通）'!A11)</f>
        <v>1</v>
      </c>
      <c r="C16" s="62" t="s">
        <v>160</v>
      </c>
      <c r="D16" s="52" t="str">
        <f>IF('様式1-5（共通）'!$B11="","",'様式1-5（共通）'!C11)</f>
        <v>デマンドタクシー
東桂線</v>
      </c>
      <c r="E16" s="141" t="str">
        <f>IF('様式1-5（共通）'!$B11="","",'様式1-5（共通）'!E11)</f>
        <v>東桂谷村地区</v>
      </c>
      <c r="F16" s="142"/>
      <c r="G16" s="318">
        <v>400</v>
      </c>
      <c r="H16" s="319"/>
      <c r="I16" s="47" t="s">
        <v>22</v>
      </c>
      <c r="J16" s="145">
        <f>IF('様式1-5（共通）'!$B11="","",'様式1-5（共通）'!H11)</f>
        <v>362</v>
      </c>
      <c r="K16" s="146"/>
      <c r="L16" s="47" t="s">
        <v>22</v>
      </c>
      <c r="M16" s="63">
        <v>0</v>
      </c>
      <c r="N16" s="47" t="s">
        <v>22</v>
      </c>
      <c r="O16" s="63">
        <v>0</v>
      </c>
      <c r="P16" s="47" t="s">
        <v>22</v>
      </c>
      <c r="Q16" s="147">
        <f>IFERROR(IF(ROUNDDOWN((J16+O16)/G16*100,2)&gt;100,100,ROUNDDOWN((J16+O16)/G16*100,2)),"")</f>
        <v>90.5</v>
      </c>
      <c r="R16" s="148"/>
      <c r="S16" s="33" t="s">
        <v>23</v>
      </c>
      <c r="T16" s="149">
        <f>IF('様式1-5（共通）'!$B11="","",'様式1-5（共通）'!N11)</f>
        <v>0</v>
      </c>
      <c r="U16" s="150"/>
      <c r="V16" s="33" t="s">
        <v>94</v>
      </c>
      <c r="W16" s="151">
        <v>0</v>
      </c>
      <c r="X16" s="152"/>
      <c r="Y16" s="33" t="s">
        <v>94</v>
      </c>
      <c r="Z16" s="151">
        <v>0</v>
      </c>
      <c r="AA16" s="152"/>
      <c r="AB16" s="33" t="s">
        <v>94</v>
      </c>
      <c r="AC16" s="61" t="str">
        <f>IFERROR(ROUNDDOWN((T16-(W16+Z16))/T16,5),"")</f>
        <v/>
      </c>
      <c r="AH16" s="50"/>
      <c r="AI16" s="50"/>
      <c r="AJ16" s="50"/>
      <c r="AK16" s="50"/>
      <c r="AL16" s="50"/>
      <c r="AM16" s="50"/>
      <c r="AN16" s="50"/>
    </row>
    <row r="17" spans="1:29" ht="24.95" customHeight="1" x14ac:dyDescent="0.15">
      <c r="A17" s="45" t="str">
        <f>IF('様式1-5（共通）'!$B13="","",'様式1-5（共通）'!X13)</f>
        <v>都留市</v>
      </c>
      <c r="B17" s="46">
        <f>IF('様式1-5（共通）'!$B13="","",'様式1-5（共通）'!A13)</f>
        <v>2</v>
      </c>
      <c r="C17" s="62" t="s">
        <v>160</v>
      </c>
      <c r="D17" s="52" t="str">
        <f>IF('様式1-5（共通）'!$B13="","",'様式1-5（共通）'!C13)</f>
        <v>デマンドタクシー
盛里線</v>
      </c>
      <c r="E17" s="141" t="str">
        <f>IF('様式1-5（共通）'!$B13="","",'様式1-5（共通）'!E13)</f>
        <v>盛里禾生地区</v>
      </c>
      <c r="F17" s="142"/>
      <c r="G17" s="143">
        <v>1000</v>
      </c>
      <c r="H17" s="144"/>
      <c r="I17" s="47" t="s">
        <v>22</v>
      </c>
      <c r="J17" s="241">
        <f>IF('様式1-5（共通）'!$B13="","",'様式1-5（共通）'!H13)</f>
        <v>429</v>
      </c>
      <c r="K17" s="242"/>
      <c r="L17" s="47" t="s">
        <v>22</v>
      </c>
      <c r="M17" s="63">
        <v>0</v>
      </c>
      <c r="N17" s="48" t="s">
        <v>22</v>
      </c>
      <c r="O17" s="63">
        <v>0</v>
      </c>
      <c r="P17" s="48" t="s">
        <v>22</v>
      </c>
      <c r="Q17" s="147">
        <f t="shared" ref="Q17:Q25" si="2">IFERROR(IF(ROUNDDOWN((J17+O17)/G17*100,2)&gt;100,100,ROUNDDOWN((J17+O17)/G17*100,2)),"")</f>
        <v>42.9</v>
      </c>
      <c r="R17" s="148"/>
      <c r="S17" s="33" t="s">
        <v>23</v>
      </c>
      <c r="T17" s="149">
        <f>IF('様式1-5（共通）'!$B13="","",'様式1-5（共通）'!N13)</f>
        <v>0</v>
      </c>
      <c r="U17" s="150"/>
      <c r="V17" s="44" t="s">
        <v>94</v>
      </c>
      <c r="W17" s="151">
        <v>0</v>
      </c>
      <c r="X17" s="152"/>
      <c r="Y17" s="44" t="s">
        <v>94</v>
      </c>
      <c r="Z17" s="151">
        <v>0</v>
      </c>
      <c r="AA17" s="152"/>
      <c r="AB17" s="44" t="s">
        <v>94</v>
      </c>
      <c r="AC17" s="61" t="str">
        <f t="shared" ref="AC17:AC25" si="3">IFERROR(ROUNDDOWN((T17-(W17+Z17))/T17,5),"")</f>
        <v/>
      </c>
    </row>
    <row r="18" spans="1:29" ht="24.95" customHeight="1" x14ac:dyDescent="0.15">
      <c r="A18" s="45" t="str">
        <f>IF('様式1-5（共通）'!$B15="","",'様式1-5（共通）'!X15)</f>
        <v>都留市</v>
      </c>
      <c r="B18" s="46">
        <f>IF('様式1-5（共通）'!$B15="","",'様式1-5（共通）'!A15)</f>
        <v>3</v>
      </c>
      <c r="C18" s="62" t="s">
        <v>160</v>
      </c>
      <c r="D18" s="52" t="str">
        <f>IF('様式1-5（共通）'!$B15="","",'様式1-5（共通）'!C15)</f>
        <v>デマンドタクシー
三吉線</v>
      </c>
      <c r="E18" s="141" t="str">
        <f>IF('様式1-5（共通）'!$B15="","",'様式1-5（共通）'!E15)</f>
        <v>三吉谷村地区</v>
      </c>
      <c r="F18" s="142"/>
      <c r="G18" s="143">
        <f>6*(365-9)</f>
        <v>2136</v>
      </c>
      <c r="H18" s="144"/>
      <c r="I18" s="47" t="s">
        <v>22</v>
      </c>
      <c r="J18" s="145">
        <f>IF('様式1-5（共通）'!$B15="","",'様式1-5（共通）'!H15)</f>
        <v>2057</v>
      </c>
      <c r="K18" s="146"/>
      <c r="L18" s="47" t="s">
        <v>22</v>
      </c>
      <c r="M18" s="63">
        <v>0</v>
      </c>
      <c r="N18" s="48" t="s">
        <v>22</v>
      </c>
      <c r="O18" s="63">
        <v>0</v>
      </c>
      <c r="P18" s="47" t="s">
        <v>22</v>
      </c>
      <c r="Q18" s="147">
        <f t="shared" si="2"/>
        <v>96.3</v>
      </c>
      <c r="R18" s="148"/>
      <c r="S18" s="33" t="s">
        <v>23</v>
      </c>
      <c r="T18" s="149">
        <f>IF('様式1-5（共通）'!$B15="","",'様式1-5（共通）'!N15)</f>
        <v>0</v>
      </c>
      <c r="U18" s="150"/>
      <c r="V18" s="33" t="s">
        <v>94</v>
      </c>
      <c r="W18" s="151">
        <v>0</v>
      </c>
      <c r="X18" s="152"/>
      <c r="Y18" s="33" t="s">
        <v>94</v>
      </c>
      <c r="Z18" s="151">
        <v>0</v>
      </c>
      <c r="AA18" s="152"/>
      <c r="AB18" s="33" t="s">
        <v>94</v>
      </c>
      <c r="AC18" s="61" t="str">
        <f t="shared" si="3"/>
        <v/>
      </c>
    </row>
    <row r="19" spans="1:29" ht="24.95" customHeight="1" x14ac:dyDescent="0.15">
      <c r="A19" s="45" t="str">
        <f>IF('様式1-5（共通）'!$B17="","",'様式1-5（共通）'!X17)</f>
        <v>都留市</v>
      </c>
      <c r="B19" s="46">
        <f>IF('様式1-5（共通）'!$B17="","",'様式1-5（共通）'!A17)</f>
        <v>4</v>
      </c>
      <c r="C19" s="62" t="s">
        <v>160</v>
      </c>
      <c r="D19" s="52" t="str">
        <f>IF('様式1-5（共通）'!$B17="","",'様式1-5（共通）'!C17)</f>
        <v>デマンドタクシー
開地線</v>
      </c>
      <c r="E19" s="141" t="str">
        <f>IF('様式1-5（共通）'!$B17="","",'様式1-5（共通）'!E17)</f>
        <v>開地谷村地区</v>
      </c>
      <c r="F19" s="142"/>
      <c r="G19" s="143">
        <v>2166</v>
      </c>
      <c r="H19" s="144"/>
      <c r="I19" s="47" t="s">
        <v>22</v>
      </c>
      <c r="J19" s="241">
        <f>IF('様式1-5（共通）'!$B17="","",'様式1-5（共通）'!H17)</f>
        <v>2154</v>
      </c>
      <c r="K19" s="242"/>
      <c r="L19" s="47" t="s">
        <v>22</v>
      </c>
      <c r="M19" s="63">
        <v>0</v>
      </c>
      <c r="N19" s="48" t="s">
        <v>22</v>
      </c>
      <c r="O19" s="63">
        <v>0</v>
      </c>
      <c r="P19" s="48" t="s">
        <v>22</v>
      </c>
      <c r="Q19" s="147">
        <f t="shared" si="2"/>
        <v>99.44</v>
      </c>
      <c r="R19" s="148"/>
      <c r="S19" s="33" t="s">
        <v>23</v>
      </c>
      <c r="T19" s="149">
        <f>IF('様式1-5（共通）'!$B17="","",'様式1-5（共通）'!N17)</f>
        <v>0</v>
      </c>
      <c r="U19" s="150"/>
      <c r="V19" s="44" t="s">
        <v>94</v>
      </c>
      <c r="W19" s="151">
        <v>0</v>
      </c>
      <c r="X19" s="152"/>
      <c r="Y19" s="44" t="s">
        <v>94</v>
      </c>
      <c r="Z19" s="151">
        <v>0</v>
      </c>
      <c r="AA19" s="152"/>
      <c r="AB19" s="44" t="s">
        <v>94</v>
      </c>
      <c r="AC19" s="61" t="str">
        <f t="shared" si="3"/>
        <v/>
      </c>
    </row>
    <row r="20" spans="1:29" ht="24.95" customHeight="1" x14ac:dyDescent="0.15">
      <c r="A20" s="45" t="str">
        <f>IF('様式1-5（共通）'!$B19="","",'様式1-5（共通）'!X19)</f>
        <v>都留市</v>
      </c>
      <c r="B20" s="46">
        <f>IF('様式1-5（共通）'!$B19="","",'様式1-5（共通）'!A19)</f>
        <v>5</v>
      </c>
      <c r="C20" s="62" t="s">
        <v>160</v>
      </c>
      <c r="D20" s="52" t="str">
        <f>IF('様式1-5（共通）'!$B19="","",'様式1-5（共通）'!C19)</f>
        <v>デマンドタクシー
宝線</v>
      </c>
      <c r="E20" s="141" t="str">
        <f>IF('様式1-5（共通）'!$B19="","",'様式1-5（共通）'!E19)</f>
        <v>宝谷村地区</v>
      </c>
      <c r="F20" s="142"/>
      <c r="G20" s="143">
        <v>2000</v>
      </c>
      <c r="H20" s="144"/>
      <c r="I20" s="47" t="s">
        <v>22</v>
      </c>
      <c r="J20" s="145">
        <f>IF('様式1-5（共通）'!$B19="","",'様式1-5（共通）'!H19)</f>
        <v>1500</v>
      </c>
      <c r="K20" s="146"/>
      <c r="L20" s="47" t="s">
        <v>22</v>
      </c>
      <c r="M20" s="63">
        <v>0</v>
      </c>
      <c r="N20" s="48" t="s">
        <v>22</v>
      </c>
      <c r="O20" s="63">
        <v>0</v>
      </c>
      <c r="P20" s="48" t="s">
        <v>22</v>
      </c>
      <c r="Q20" s="147">
        <f t="shared" si="2"/>
        <v>75</v>
      </c>
      <c r="R20" s="148"/>
      <c r="S20" s="33" t="s">
        <v>23</v>
      </c>
      <c r="T20" s="149">
        <f>IF('様式1-5（共通）'!$B19="","",'様式1-5（共通）'!N19)</f>
        <v>0</v>
      </c>
      <c r="U20" s="150"/>
      <c r="V20" s="44" t="s">
        <v>94</v>
      </c>
      <c r="W20" s="151">
        <v>0</v>
      </c>
      <c r="X20" s="152"/>
      <c r="Y20" s="44" t="s">
        <v>94</v>
      </c>
      <c r="Z20" s="151">
        <v>0</v>
      </c>
      <c r="AA20" s="152"/>
      <c r="AB20" s="44" t="s">
        <v>94</v>
      </c>
      <c r="AC20" s="61" t="str">
        <f t="shared" si="3"/>
        <v/>
      </c>
    </row>
    <row r="21" spans="1:29" ht="24.95" customHeight="1" x14ac:dyDescent="0.15">
      <c r="A21" s="45" t="str">
        <f>IF('様式1-5（共通）'!$B21="","",'様式1-5（共通）'!X21)</f>
        <v/>
      </c>
      <c r="B21" s="46" t="str">
        <f>IF('様式1-5（共通）'!$B21="","",'様式1-5（共通）'!A21)</f>
        <v/>
      </c>
      <c r="C21" s="62"/>
      <c r="D21" s="52" t="str">
        <f>IF('様式1-5（共通）'!$B21="","",'様式1-5（共通）'!C21)</f>
        <v/>
      </c>
      <c r="E21" s="141" t="str">
        <f>IF('様式1-5（共通）'!$B21="","",'様式1-5（共通）'!E21)</f>
        <v/>
      </c>
      <c r="F21" s="142"/>
      <c r="G21" s="143"/>
      <c r="H21" s="144"/>
      <c r="I21" s="47" t="s">
        <v>22</v>
      </c>
      <c r="J21" s="145" t="str">
        <f>IF('様式1-5（共通）'!$B21="","",'様式1-5（共通）'!H21)</f>
        <v/>
      </c>
      <c r="K21" s="146"/>
      <c r="L21" s="47" t="s">
        <v>22</v>
      </c>
      <c r="M21" s="63"/>
      <c r="N21" s="48" t="s">
        <v>22</v>
      </c>
      <c r="O21" s="63"/>
      <c r="P21" s="48" t="s">
        <v>22</v>
      </c>
      <c r="Q21" s="147" t="str">
        <f t="shared" si="2"/>
        <v/>
      </c>
      <c r="R21" s="148"/>
      <c r="S21" s="33" t="s">
        <v>23</v>
      </c>
      <c r="T21" s="149" t="str">
        <f>IF('様式1-5（共通）'!$B21="","",'様式1-5（共通）'!N21)</f>
        <v/>
      </c>
      <c r="U21" s="150"/>
      <c r="V21" s="44" t="s">
        <v>94</v>
      </c>
      <c r="W21" s="151"/>
      <c r="X21" s="152"/>
      <c r="Y21" s="44" t="s">
        <v>94</v>
      </c>
      <c r="Z21" s="151"/>
      <c r="AA21" s="152"/>
      <c r="AB21" s="44" t="s">
        <v>94</v>
      </c>
      <c r="AC21" s="61" t="str">
        <f t="shared" si="3"/>
        <v/>
      </c>
    </row>
    <row r="22" spans="1:29" ht="24.95" customHeight="1" x14ac:dyDescent="0.15">
      <c r="A22" s="45" t="str">
        <f>IF('様式1-5（共通）'!$B23="","",'様式1-5（共通）'!X23)</f>
        <v/>
      </c>
      <c r="B22" s="46" t="str">
        <f>IF('様式1-5（共通）'!$B23="","",'様式1-5（共通）'!A23)</f>
        <v/>
      </c>
      <c r="C22" s="62"/>
      <c r="D22" s="52" t="str">
        <f>IF('様式1-5（共通）'!$B23="","",'様式1-5（共通）'!C23)</f>
        <v/>
      </c>
      <c r="E22" s="141" t="str">
        <f>IF('様式1-5（共通）'!$B23="","",'様式1-5（共通）'!E23)</f>
        <v/>
      </c>
      <c r="F22" s="142"/>
      <c r="G22" s="143"/>
      <c r="H22" s="144"/>
      <c r="I22" s="47" t="s">
        <v>22</v>
      </c>
      <c r="J22" s="145" t="str">
        <f>IF('様式1-5（共通）'!$B23="","",'様式1-5（共通）'!H23)</f>
        <v/>
      </c>
      <c r="K22" s="146"/>
      <c r="L22" s="47" t="s">
        <v>22</v>
      </c>
      <c r="M22" s="63"/>
      <c r="N22" s="48" t="s">
        <v>22</v>
      </c>
      <c r="O22" s="63"/>
      <c r="P22" s="48" t="s">
        <v>22</v>
      </c>
      <c r="Q22" s="147" t="str">
        <f t="shared" si="2"/>
        <v/>
      </c>
      <c r="R22" s="148"/>
      <c r="S22" s="33" t="s">
        <v>23</v>
      </c>
      <c r="T22" s="149" t="str">
        <f>IF('様式1-5（共通）'!$B23="","",'様式1-5（共通）'!N23)</f>
        <v/>
      </c>
      <c r="U22" s="150"/>
      <c r="V22" s="44" t="s">
        <v>94</v>
      </c>
      <c r="W22" s="151"/>
      <c r="X22" s="152"/>
      <c r="Y22" s="44" t="s">
        <v>94</v>
      </c>
      <c r="Z22" s="151"/>
      <c r="AA22" s="152"/>
      <c r="AB22" s="44" t="s">
        <v>94</v>
      </c>
      <c r="AC22" s="61" t="str">
        <f t="shared" si="3"/>
        <v/>
      </c>
    </row>
    <row r="23" spans="1:29" ht="24.95" customHeight="1" x14ac:dyDescent="0.15">
      <c r="A23" s="45" t="str">
        <f>IF('様式1-5（共通）'!$B25="","",'様式1-5（共通）'!X25)</f>
        <v/>
      </c>
      <c r="B23" s="46" t="str">
        <f>IF('様式1-5（共通）'!$B25="","",'様式1-5（共通）'!A25)</f>
        <v/>
      </c>
      <c r="C23" s="62"/>
      <c r="D23" s="52" t="str">
        <f>IF('様式1-5（共通）'!$B25="","",'様式1-5（共通）'!C25)</f>
        <v/>
      </c>
      <c r="E23" s="141" t="str">
        <f>IF('様式1-5（共通）'!$B25="","",'様式1-5（共通）'!E25)</f>
        <v/>
      </c>
      <c r="F23" s="142"/>
      <c r="G23" s="143"/>
      <c r="H23" s="144"/>
      <c r="I23" s="47" t="s">
        <v>22</v>
      </c>
      <c r="J23" s="145" t="str">
        <f>IF('様式1-5（共通）'!$B25="","",'様式1-5（共通）'!H25)</f>
        <v/>
      </c>
      <c r="K23" s="146"/>
      <c r="L23" s="47" t="s">
        <v>22</v>
      </c>
      <c r="M23" s="63"/>
      <c r="N23" s="48" t="s">
        <v>22</v>
      </c>
      <c r="O23" s="63"/>
      <c r="P23" s="48" t="s">
        <v>22</v>
      </c>
      <c r="Q23" s="147" t="str">
        <f t="shared" si="2"/>
        <v/>
      </c>
      <c r="R23" s="148"/>
      <c r="S23" s="33" t="s">
        <v>23</v>
      </c>
      <c r="T23" s="149" t="str">
        <f>IF('様式1-5（共通）'!$B25="","",'様式1-5（共通）'!N25)</f>
        <v/>
      </c>
      <c r="U23" s="150"/>
      <c r="V23" s="44" t="s">
        <v>94</v>
      </c>
      <c r="W23" s="151"/>
      <c r="X23" s="152"/>
      <c r="Y23" s="44" t="s">
        <v>94</v>
      </c>
      <c r="Z23" s="151"/>
      <c r="AA23" s="152"/>
      <c r="AB23" s="44" t="s">
        <v>94</v>
      </c>
      <c r="AC23" s="61" t="str">
        <f t="shared" si="3"/>
        <v/>
      </c>
    </row>
    <row r="24" spans="1:29" ht="24.95" customHeight="1" x14ac:dyDescent="0.15">
      <c r="A24" s="45" t="str">
        <f>IF('様式1-5（共通）'!$B27="","",'様式1-5（共通）'!X27)</f>
        <v/>
      </c>
      <c r="B24" s="46" t="str">
        <f>IF('様式1-5（共通）'!$B27="","",'様式1-5（共通）'!A27)</f>
        <v/>
      </c>
      <c r="C24" s="62"/>
      <c r="D24" s="52" t="str">
        <f>IF('様式1-5（共通）'!$B27="","",'様式1-5（共通）'!C27)</f>
        <v/>
      </c>
      <c r="E24" s="141" t="str">
        <f>IF('様式1-5（共通）'!$B27="","",'様式1-5（共通）'!E27)</f>
        <v/>
      </c>
      <c r="F24" s="142"/>
      <c r="G24" s="143"/>
      <c r="H24" s="144"/>
      <c r="I24" s="47" t="s">
        <v>22</v>
      </c>
      <c r="J24" s="145" t="str">
        <f>IF('様式1-5（共通）'!$B27="","",'様式1-5（共通）'!H27)</f>
        <v/>
      </c>
      <c r="K24" s="146"/>
      <c r="L24" s="47" t="s">
        <v>22</v>
      </c>
      <c r="M24" s="63"/>
      <c r="N24" s="48" t="s">
        <v>22</v>
      </c>
      <c r="O24" s="63"/>
      <c r="P24" s="48" t="s">
        <v>22</v>
      </c>
      <c r="Q24" s="147" t="str">
        <f t="shared" si="2"/>
        <v/>
      </c>
      <c r="R24" s="148"/>
      <c r="S24" s="33" t="s">
        <v>23</v>
      </c>
      <c r="T24" s="149" t="str">
        <f>IF('様式1-5（共通）'!$B27="","",'様式1-5（共通）'!N27)</f>
        <v/>
      </c>
      <c r="U24" s="150"/>
      <c r="V24" s="44" t="s">
        <v>94</v>
      </c>
      <c r="W24" s="151"/>
      <c r="X24" s="152"/>
      <c r="Y24" s="44" t="s">
        <v>94</v>
      </c>
      <c r="Z24" s="151"/>
      <c r="AA24" s="152"/>
      <c r="AB24" s="44" t="s">
        <v>94</v>
      </c>
      <c r="AC24" s="61" t="str">
        <f t="shared" si="3"/>
        <v/>
      </c>
    </row>
    <row r="25" spans="1:29" ht="24.95" customHeight="1" x14ac:dyDescent="0.15">
      <c r="A25" s="45" t="str">
        <f>IF('様式1-5（共通）'!$B29="","",'様式1-5（共通）'!X29)</f>
        <v/>
      </c>
      <c r="B25" s="46" t="str">
        <f>IF('様式1-5（共通）'!$B29="","",'様式1-5（共通）'!A29)</f>
        <v/>
      </c>
      <c r="C25" s="62"/>
      <c r="D25" s="52" t="str">
        <f>IF('様式1-5（共通）'!$B29="","",'様式1-5（共通）'!C29)</f>
        <v/>
      </c>
      <c r="E25" s="141" t="str">
        <f>IF('様式1-5（共通）'!$B29="","",'様式1-5（共通）'!E29)</f>
        <v/>
      </c>
      <c r="F25" s="142"/>
      <c r="G25" s="143"/>
      <c r="H25" s="144"/>
      <c r="I25" s="47" t="s">
        <v>22</v>
      </c>
      <c r="J25" s="145" t="str">
        <f>IF('様式1-5（共通）'!$B29="","",'様式1-5（共通）'!H29)</f>
        <v/>
      </c>
      <c r="K25" s="146"/>
      <c r="L25" s="47" t="s">
        <v>22</v>
      </c>
      <c r="M25" s="63"/>
      <c r="N25" s="48" t="s">
        <v>22</v>
      </c>
      <c r="O25" s="63"/>
      <c r="P25" s="48" t="s">
        <v>22</v>
      </c>
      <c r="Q25" s="147" t="str">
        <f t="shared" si="2"/>
        <v/>
      </c>
      <c r="R25" s="148"/>
      <c r="S25" s="33" t="s">
        <v>23</v>
      </c>
      <c r="T25" s="149" t="str">
        <f>IF('様式1-5（共通）'!$B29="","",'様式1-5（共通）'!N29)</f>
        <v/>
      </c>
      <c r="U25" s="150"/>
      <c r="V25" s="44" t="s">
        <v>94</v>
      </c>
      <c r="W25" s="151"/>
      <c r="X25" s="152"/>
      <c r="Y25" s="44" t="s">
        <v>94</v>
      </c>
      <c r="Z25" s="151"/>
      <c r="AA25" s="152"/>
      <c r="AB25" s="44" t="s">
        <v>94</v>
      </c>
      <c r="AC25" s="61" t="str">
        <f t="shared" si="3"/>
        <v/>
      </c>
    </row>
    <row r="26" spans="1:29" ht="24.95" customHeight="1" x14ac:dyDescent="0.15">
      <c r="A26" s="34" t="s">
        <v>24</v>
      </c>
      <c r="B26" s="35"/>
      <c r="C26" s="35"/>
      <c r="D26" s="35"/>
      <c r="E26" s="157"/>
      <c r="F26" s="158"/>
      <c r="G26" s="159"/>
      <c r="H26" s="160"/>
      <c r="I26" s="161"/>
      <c r="J26" s="159"/>
      <c r="K26" s="160"/>
      <c r="L26" s="161"/>
      <c r="M26" s="159"/>
      <c r="N26" s="161"/>
      <c r="O26" s="159"/>
      <c r="P26" s="161"/>
      <c r="Q26" s="159"/>
      <c r="R26" s="160"/>
      <c r="S26" s="161"/>
      <c r="T26" s="162"/>
      <c r="U26" s="163"/>
      <c r="V26" s="164"/>
      <c r="W26" s="165"/>
      <c r="X26" s="163"/>
      <c r="Y26" s="164"/>
      <c r="Z26" s="165"/>
      <c r="AA26" s="166"/>
      <c r="AB26" s="167"/>
      <c r="AC26" s="36"/>
    </row>
    <row r="27" spans="1:29" ht="13.5" customHeight="1" x14ac:dyDescent="0.15"/>
    <row r="28" spans="1:29" s="6" customFormat="1" ht="59.25" customHeight="1" x14ac:dyDescent="0.15">
      <c r="A28" s="214" t="s">
        <v>37</v>
      </c>
      <c r="B28" s="214" t="s">
        <v>25</v>
      </c>
      <c r="C28" s="222" t="s">
        <v>26</v>
      </c>
      <c r="D28" s="248"/>
      <c r="E28" s="248"/>
      <c r="F28" s="222" t="s">
        <v>27</v>
      </c>
      <c r="G28" s="223"/>
      <c r="H28" s="223"/>
      <c r="I28" s="224"/>
      <c r="J28" s="222" t="s">
        <v>28</v>
      </c>
      <c r="K28" s="223"/>
      <c r="L28" s="248"/>
      <c r="M28" s="224"/>
      <c r="N28" s="249" t="s">
        <v>107</v>
      </c>
      <c r="O28" s="250"/>
      <c r="P28" s="250"/>
      <c r="Q28" s="222" t="s">
        <v>29</v>
      </c>
      <c r="R28" s="223"/>
      <c r="S28" s="223"/>
      <c r="T28" s="230"/>
      <c r="U28" s="251" t="s">
        <v>30</v>
      </c>
      <c r="V28" s="252"/>
      <c r="W28" s="252"/>
      <c r="X28" s="253"/>
      <c r="Y28" s="153" t="s">
        <v>31</v>
      </c>
      <c r="Z28" s="153"/>
      <c r="AA28" s="153"/>
      <c r="AB28" s="154"/>
      <c r="AC28" s="56" t="s">
        <v>32</v>
      </c>
    </row>
    <row r="29" spans="1:29" ht="24.95" customHeight="1" x14ac:dyDescent="0.15">
      <c r="A29" s="214"/>
      <c r="B29" s="214"/>
      <c r="C29" s="155" t="s">
        <v>108</v>
      </c>
      <c r="D29" s="156"/>
      <c r="E29" s="156"/>
      <c r="F29" s="155" t="s">
        <v>109</v>
      </c>
      <c r="G29" s="239"/>
      <c r="H29" s="239"/>
      <c r="I29" s="229"/>
      <c r="J29" s="235" t="s">
        <v>110</v>
      </c>
      <c r="K29" s="236"/>
      <c r="L29" s="238"/>
      <c r="M29" s="221"/>
      <c r="N29" s="243" t="s">
        <v>111</v>
      </c>
      <c r="O29" s="244"/>
      <c r="P29" s="244"/>
      <c r="Q29" s="155" t="s">
        <v>112</v>
      </c>
      <c r="R29" s="239"/>
      <c r="S29" s="239"/>
      <c r="T29" s="240"/>
      <c r="U29" s="254" t="s">
        <v>113</v>
      </c>
      <c r="V29" s="255"/>
      <c r="W29" s="256"/>
      <c r="X29" s="257"/>
      <c r="Y29" s="243" t="s">
        <v>114</v>
      </c>
      <c r="Z29" s="243"/>
      <c r="AA29" s="243"/>
      <c r="AB29" s="244"/>
      <c r="AC29" s="57" t="s">
        <v>115</v>
      </c>
    </row>
    <row r="30" spans="1:29" s="12" customFormat="1" ht="24.95" customHeight="1" x14ac:dyDescent="0.15">
      <c r="A30" s="45" t="str">
        <f t="shared" ref="A30:B34" si="4">A16</f>
        <v>都留市</v>
      </c>
      <c r="B30" s="46">
        <f t="shared" si="4"/>
        <v>1</v>
      </c>
      <c r="C30" s="121">
        <f>IFERROR(ROUNDDOWN(($O$10*T16),0),"")</f>
        <v>0</v>
      </c>
      <c r="D30" s="122"/>
      <c r="E30" s="11" t="s">
        <v>33</v>
      </c>
      <c r="F30" s="123">
        <f>IF('様式1-5（共通）'!$B11="","",'様式1-5（共通）'!V11)</f>
        <v>0</v>
      </c>
      <c r="G30" s="124"/>
      <c r="H30" s="124"/>
      <c r="I30" s="11" t="s">
        <v>33</v>
      </c>
      <c r="J30" s="125">
        <f>IFERROR(C30-F30,"")</f>
        <v>0</v>
      </c>
      <c r="K30" s="126"/>
      <c r="L30" s="126"/>
      <c r="M30" s="11" t="s">
        <v>33</v>
      </c>
      <c r="N30" s="127">
        <f>IFERROR(IF(J30=0,0,J30*AC16),"")</f>
        <v>0</v>
      </c>
      <c r="O30" s="128"/>
      <c r="P30" s="43" t="s">
        <v>33</v>
      </c>
      <c r="Q30" s="129">
        <f>IFERROR(ROUNDDOWN(N30,-3)/1000,"")</f>
        <v>0</v>
      </c>
      <c r="R30" s="130">
        <f>SUM(V25:V27)</f>
        <v>0</v>
      </c>
      <c r="S30" s="130">
        <f>SUM(W25:W27)</f>
        <v>0</v>
      </c>
      <c r="T30" s="131">
        <f>SUM(X25:X27)</f>
        <v>0</v>
      </c>
      <c r="U30" s="132">
        <f>IFERROR(ROUNDDOWN(Q30/2,1),"")</f>
        <v>0</v>
      </c>
      <c r="V30" s="133"/>
      <c r="W30" s="134"/>
      <c r="X30" s="135"/>
      <c r="Y30" s="245">
        <v>0</v>
      </c>
      <c r="Z30" s="246"/>
      <c r="AA30" s="246"/>
      <c r="AB30" s="247"/>
      <c r="AC30" s="41">
        <f>ROUNDDOWN(MIN(U30,Y30),1)</f>
        <v>0</v>
      </c>
    </row>
    <row r="31" spans="1:29" ht="24.95" customHeight="1" x14ac:dyDescent="0.15">
      <c r="A31" s="45" t="str">
        <f t="shared" si="4"/>
        <v>都留市</v>
      </c>
      <c r="B31" s="46">
        <f t="shared" si="4"/>
        <v>2</v>
      </c>
      <c r="C31" s="121">
        <f t="shared" ref="C31:C38" si="5">IFERROR(ROUNDDOWN(($O$10*T17),0),"")</f>
        <v>0</v>
      </c>
      <c r="D31" s="122"/>
      <c r="E31" s="11" t="s">
        <v>33</v>
      </c>
      <c r="F31" s="123">
        <f>IF('様式1-5（共通）'!$B13="","",'様式1-5（共通）'!V13)</f>
        <v>0</v>
      </c>
      <c r="G31" s="124"/>
      <c r="H31" s="124"/>
      <c r="I31" s="11" t="s">
        <v>33</v>
      </c>
      <c r="J31" s="125">
        <f t="shared" ref="J31:J39" si="6">IFERROR(C31-F31,"")</f>
        <v>0</v>
      </c>
      <c r="K31" s="126"/>
      <c r="L31" s="126"/>
      <c r="M31" s="11" t="s">
        <v>33</v>
      </c>
      <c r="N31" s="127">
        <f t="shared" ref="N31:N38" si="7">IFERROR(IF(J31=0,0,J31*AC17),"")</f>
        <v>0</v>
      </c>
      <c r="O31" s="128"/>
      <c r="P31" s="43" t="s">
        <v>33</v>
      </c>
      <c r="Q31" s="129">
        <f t="shared" ref="Q31:Q39" si="8">IFERROR(ROUNDDOWN(N31,-3)/1000,"")</f>
        <v>0</v>
      </c>
      <c r="R31" s="130">
        <f t="shared" ref="R31:T31" si="9">SUM(V26:V28)</f>
        <v>0</v>
      </c>
      <c r="S31" s="130">
        <f t="shared" si="9"/>
        <v>0</v>
      </c>
      <c r="T31" s="131">
        <f t="shared" si="9"/>
        <v>0</v>
      </c>
      <c r="U31" s="132">
        <f>IFERROR(ROUNDDOWN(Q31/2,1),"")</f>
        <v>0</v>
      </c>
      <c r="V31" s="133"/>
      <c r="W31" s="134"/>
      <c r="X31" s="135"/>
      <c r="Y31" s="245">
        <v>0</v>
      </c>
      <c r="Z31" s="246"/>
      <c r="AA31" s="246"/>
      <c r="AB31" s="247"/>
      <c r="AC31" s="41">
        <f t="shared" ref="AC31:AC39" si="10">ROUNDDOWN(MIN(U31,Y31),1)</f>
        <v>0</v>
      </c>
    </row>
    <row r="32" spans="1:29" s="12" customFormat="1" ht="24.95" customHeight="1" x14ac:dyDescent="0.15">
      <c r="A32" s="45" t="str">
        <f t="shared" si="4"/>
        <v>都留市</v>
      </c>
      <c r="B32" s="46">
        <f t="shared" si="4"/>
        <v>3</v>
      </c>
      <c r="C32" s="121">
        <f t="shared" si="5"/>
        <v>0</v>
      </c>
      <c r="D32" s="122"/>
      <c r="E32" s="11" t="s">
        <v>33</v>
      </c>
      <c r="F32" s="123">
        <f>IF('様式1-5（共通）'!$B15="","",'様式1-5（共通）'!V15)</f>
        <v>0</v>
      </c>
      <c r="G32" s="124"/>
      <c r="H32" s="124"/>
      <c r="I32" s="11" t="s">
        <v>33</v>
      </c>
      <c r="J32" s="125">
        <f t="shared" si="6"/>
        <v>0</v>
      </c>
      <c r="K32" s="126"/>
      <c r="L32" s="126"/>
      <c r="M32" s="11" t="s">
        <v>33</v>
      </c>
      <c r="N32" s="127">
        <f t="shared" si="7"/>
        <v>0</v>
      </c>
      <c r="O32" s="128"/>
      <c r="P32" s="43" t="s">
        <v>33</v>
      </c>
      <c r="Q32" s="129">
        <f t="shared" si="8"/>
        <v>0</v>
      </c>
      <c r="R32" s="130">
        <f t="shared" ref="R32:T32" si="11">SUM(V27:V29)</f>
        <v>0</v>
      </c>
      <c r="S32" s="130">
        <f t="shared" si="11"/>
        <v>0</v>
      </c>
      <c r="T32" s="131">
        <f t="shared" si="11"/>
        <v>0</v>
      </c>
      <c r="U32" s="132">
        <f t="shared" ref="U32:U39" si="12">IFERROR(ROUNDDOWN(Q32/2,1),"")</f>
        <v>0</v>
      </c>
      <c r="V32" s="133"/>
      <c r="W32" s="134"/>
      <c r="X32" s="135"/>
      <c r="Y32" s="245">
        <v>0</v>
      </c>
      <c r="Z32" s="246"/>
      <c r="AA32" s="246"/>
      <c r="AB32" s="247"/>
      <c r="AC32" s="41">
        <f t="shared" si="10"/>
        <v>0</v>
      </c>
    </row>
    <row r="33" spans="1:29" ht="24.95" customHeight="1" x14ac:dyDescent="0.15">
      <c r="A33" s="45" t="str">
        <f t="shared" si="4"/>
        <v>都留市</v>
      </c>
      <c r="B33" s="46">
        <f t="shared" si="4"/>
        <v>4</v>
      </c>
      <c r="C33" s="121">
        <f t="shared" si="5"/>
        <v>0</v>
      </c>
      <c r="D33" s="122"/>
      <c r="E33" s="11" t="s">
        <v>33</v>
      </c>
      <c r="F33" s="123">
        <f>IF('様式1-5（共通）'!$B17="","",'様式1-5（共通）'!V17)</f>
        <v>0</v>
      </c>
      <c r="G33" s="124"/>
      <c r="H33" s="124"/>
      <c r="I33" s="11" t="s">
        <v>33</v>
      </c>
      <c r="J33" s="125">
        <f t="shared" si="6"/>
        <v>0</v>
      </c>
      <c r="K33" s="126"/>
      <c r="L33" s="126"/>
      <c r="M33" s="11" t="s">
        <v>33</v>
      </c>
      <c r="N33" s="127">
        <f t="shared" si="7"/>
        <v>0</v>
      </c>
      <c r="O33" s="128"/>
      <c r="P33" s="43" t="s">
        <v>33</v>
      </c>
      <c r="Q33" s="129">
        <f t="shared" si="8"/>
        <v>0</v>
      </c>
      <c r="R33" s="130">
        <f t="shared" ref="R33:T33" si="13">SUM(V28:V30)</f>
        <v>0</v>
      </c>
      <c r="S33" s="130">
        <f t="shared" si="13"/>
        <v>0</v>
      </c>
      <c r="T33" s="131">
        <f t="shared" si="13"/>
        <v>0</v>
      </c>
      <c r="U33" s="132">
        <f t="shared" si="12"/>
        <v>0</v>
      </c>
      <c r="V33" s="133"/>
      <c r="W33" s="134"/>
      <c r="X33" s="135"/>
      <c r="Y33" s="245">
        <v>0</v>
      </c>
      <c r="Z33" s="246"/>
      <c r="AA33" s="246"/>
      <c r="AB33" s="247"/>
      <c r="AC33" s="41">
        <f>ROUNDDOWN(MIN(U33,Y33),1)</f>
        <v>0</v>
      </c>
    </row>
    <row r="34" spans="1:29" ht="24.95" customHeight="1" x14ac:dyDescent="0.15">
      <c r="A34" s="45" t="str">
        <f t="shared" si="4"/>
        <v>都留市</v>
      </c>
      <c r="B34" s="46">
        <f t="shared" si="4"/>
        <v>5</v>
      </c>
      <c r="C34" s="121">
        <f t="shared" si="5"/>
        <v>0</v>
      </c>
      <c r="D34" s="122"/>
      <c r="E34" s="11" t="s">
        <v>33</v>
      </c>
      <c r="F34" s="123">
        <f>IF('様式1-5（共通）'!$B19="","",'様式1-5（共通）'!V19)</f>
        <v>0</v>
      </c>
      <c r="G34" s="124"/>
      <c r="H34" s="124"/>
      <c r="I34" s="11" t="s">
        <v>33</v>
      </c>
      <c r="J34" s="125">
        <f t="shared" si="6"/>
        <v>0</v>
      </c>
      <c r="K34" s="126"/>
      <c r="L34" s="126"/>
      <c r="M34" s="11" t="s">
        <v>33</v>
      </c>
      <c r="N34" s="127">
        <f t="shared" si="7"/>
        <v>0</v>
      </c>
      <c r="O34" s="128"/>
      <c r="P34" s="43" t="s">
        <v>33</v>
      </c>
      <c r="Q34" s="129">
        <f t="shared" si="8"/>
        <v>0</v>
      </c>
      <c r="R34" s="130">
        <f t="shared" ref="R34:T34" si="14">SUM(V29:V31)</f>
        <v>0</v>
      </c>
      <c r="S34" s="130">
        <f t="shared" si="14"/>
        <v>0</v>
      </c>
      <c r="T34" s="131">
        <f t="shared" si="14"/>
        <v>0</v>
      </c>
      <c r="U34" s="132">
        <f t="shared" si="12"/>
        <v>0</v>
      </c>
      <c r="V34" s="133"/>
      <c r="W34" s="134"/>
      <c r="X34" s="135"/>
      <c r="Y34" s="245">
        <v>0</v>
      </c>
      <c r="Z34" s="246"/>
      <c r="AA34" s="246"/>
      <c r="AB34" s="247"/>
      <c r="AC34" s="41">
        <f>ROUNDDOWN(MIN(U34,Y34),1)</f>
        <v>0</v>
      </c>
    </row>
    <row r="35" spans="1:29" ht="24.95" customHeight="1" x14ac:dyDescent="0.15">
      <c r="A35" s="45" t="str">
        <f t="shared" ref="A35:A39" si="15">A21</f>
        <v/>
      </c>
      <c r="B35" s="46" t="str">
        <f t="shared" ref="B35:B39" si="16">B21</f>
        <v/>
      </c>
      <c r="C35" s="121" t="str">
        <f t="shared" si="5"/>
        <v/>
      </c>
      <c r="D35" s="122"/>
      <c r="E35" s="11" t="s">
        <v>33</v>
      </c>
      <c r="F35" s="123" t="str">
        <f>IF('様式1-5（共通）'!$B21="","",'様式1-5（共通）'!V21)</f>
        <v/>
      </c>
      <c r="G35" s="124"/>
      <c r="H35" s="124"/>
      <c r="I35" s="11" t="s">
        <v>33</v>
      </c>
      <c r="J35" s="125" t="str">
        <f t="shared" si="6"/>
        <v/>
      </c>
      <c r="K35" s="126"/>
      <c r="L35" s="126"/>
      <c r="M35" s="11" t="s">
        <v>33</v>
      </c>
      <c r="N35" s="127" t="str">
        <f t="shared" si="7"/>
        <v/>
      </c>
      <c r="O35" s="128"/>
      <c r="P35" s="43" t="s">
        <v>33</v>
      </c>
      <c r="Q35" s="129" t="str">
        <f t="shared" si="8"/>
        <v/>
      </c>
      <c r="R35" s="130">
        <f t="shared" ref="R35:T35" si="17">SUM(V30:V32)</f>
        <v>0</v>
      </c>
      <c r="S35" s="130">
        <f t="shared" si="17"/>
        <v>0</v>
      </c>
      <c r="T35" s="131">
        <f t="shared" si="17"/>
        <v>0</v>
      </c>
      <c r="U35" s="132" t="str">
        <f t="shared" si="12"/>
        <v/>
      </c>
      <c r="V35" s="133"/>
      <c r="W35" s="134"/>
      <c r="X35" s="135"/>
      <c r="Y35" s="138"/>
      <c r="Z35" s="138"/>
      <c r="AA35" s="139"/>
      <c r="AB35" s="140"/>
      <c r="AC35" s="41">
        <f t="shared" ref="AC35" si="18">ROUNDDOWN(MIN(U35,Y35),1)</f>
        <v>0</v>
      </c>
    </row>
    <row r="36" spans="1:29" ht="24.95" customHeight="1" x14ac:dyDescent="0.15">
      <c r="A36" s="45" t="str">
        <f t="shared" si="15"/>
        <v/>
      </c>
      <c r="B36" s="46" t="str">
        <f t="shared" si="16"/>
        <v/>
      </c>
      <c r="C36" s="121" t="str">
        <f t="shared" si="5"/>
        <v/>
      </c>
      <c r="D36" s="122"/>
      <c r="E36" s="11" t="s">
        <v>33</v>
      </c>
      <c r="F36" s="123" t="str">
        <f>IF('様式1-5（共通）'!$B23="","",'様式1-5（共通）'!V23)</f>
        <v/>
      </c>
      <c r="G36" s="124"/>
      <c r="H36" s="124"/>
      <c r="I36" s="11" t="s">
        <v>33</v>
      </c>
      <c r="J36" s="125" t="str">
        <f t="shared" si="6"/>
        <v/>
      </c>
      <c r="K36" s="126"/>
      <c r="L36" s="126"/>
      <c r="M36" s="11" t="s">
        <v>33</v>
      </c>
      <c r="N36" s="127" t="str">
        <f t="shared" si="7"/>
        <v/>
      </c>
      <c r="O36" s="128"/>
      <c r="P36" s="43" t="s">
        <v>33</v>
      </c>
      <c r="Q36" s="129" t="str">
        <f t="shared" si="8"/>
        <v/>
      </c>
      <c r="R36" s="130">
        <f t="shared" ref="R36:T36" si="19">SUM(V31:V33)</f>
        <v>0</v>
      </c>
      <c r="S36" s="130">
        <f t="shared" si="19"/>
        <v>0</v>
      </c>
      <c r="T36" s="131">
        <f t="shared" si="19"/>
        <v>0</v>
      </c>
      <c r="U36" s="132" t="str">
        <f t="shared" si="12"/>
        <v/>
      </c>
      <c r="V36" s="133"/>
      <c r="W36" s="134"/>
      <c r="X36" s="135"/>
      <c r="Y36" s="138"/>
      <c r="Z36" s="138"/>
      <c r="AA36" s="139"/>
      <c r="AB36" s="140"/>
      <c r="AC36" s="41">
        <f t="shared" ref="AC36:AC38" si="20">ROUNDDOWN(MIN(U36,Y36),1)</f>
        <v>0</v>
      </c>
    </row>
    <row r="37" spans="1:29" ht="24.95" customHeight="1" x14ac:dyDescent="0.15">
      <c r="A37" s="45" t="str">
        <f t="shared" si="15"/>
        <v/>
      </c>
      <c r="B37" s="46" t="str">
        <f t="shared" si="16"/>
        <v/>
      </c>
      <c r="C37" s="121" t="str">
        <f t="shared" si="5"/>
        <v/>
      </c>
      <c r="D37" s="122"/>
      <c r="E37" s="11" t="s">
        <v>33</v>
      </c>
      <c r="F37" s="123" t="str">
        <f>IF('様式1-5（共通）'!$B25="","",'様式1-5（共通）'!V25)</f>
        <v/>
      </c>
      <c r="G37" s="124"/>
      <c r="H37" s="124"/>
      <c r="I37" s="11" t="s">
        <v>33</v>
      </c>
      <c r="J37" s="125" t="str">
        <f t="shared" si="6"/>
        <v/>
      </c>
      <c r="K37" s="126"/>
      <c r="L37" s="126"/>
      <c r="M37" s="11" t="s">
        <v>33</v>
      </c>
      <c r="N37" s="127" t="str">
        <f t="shared" si="7"/>
        <v/>
      </c>
      <c r="O37" s="128"/>
      <c r="P37" s="43" t="s">
        <v>33</v>
      </c>
      <c r="Q37" s="129" t="str">
        <f t="shared" si="8"/>
        <v/>
      </c>
      <c r="R37" s="130">
        <f t="shared" ref="R37:T37" si="21">SUM(V32:V34)</f>
        <v>0</v>
      </c>
      <c r="S37" s="130">
        <f t="shared" si="21"/>
        <v>0</v>
      </c>
      <c r="T37" s="131">
        <f t="shared" si="21"/>
        <v>0</v>
      </c>
      <c r="U37" s="132" t="str">
        <f t="shared" si="12"/>
        <v/>
      </c>
      <c r="V37" s="133"/>
      <c r="W37" s="134"/>
      <c r="X37" s="135"/>
      <c r="Y37" s="138"/>
      <c r="Z37" s="138"/>
      <c r="AA37" s="139"/>
      <c r="AB37" s="140"/>
      <c r="AC37" s="41">
        <f t="shared" ref="AC37" si="22">ROUNDDOWN(MIN(U37,Y37),1)</f>
        <v>0</v>
      </c>
    </row>
    <row r="38" spans="1:29" ht="24.95" customHeight="1" x14ac:dyDescent="0.15">
      <c r="A38" s="45" t="str">
        <f t="shared" si="15"/>
        <v/>
      </c>
      <c r="B38" s="46" t="str">
        <f t="shared" si="16"/>
        <v/>
      </c>
      <c r="C38" s="121" t="str">
        <f t="shared" si="5"/>
        <v/>
      </c>
      <c r="D38" s="122"/>
      <c r="E38" s="11" t="s">
        <v>33</v>
      </c>
      <c r="F38" s="123" t="str">
        <f>IF('様式1-5（共通）'!$B27="","",'様式1-5（共通）'!V27)</f>
        <v/>
      </c>
      <c r="G38" s="124"/>
      <c r="H38" s="124"/>
      <c r="I38" s="11" t="s">
        <v>33</v>
      </c>
      <c r="J38" s="125" t="str">
        <f t="shared" si="6"/>
        <v/>
      </c>
      <c r="K38" s="126"/>
      <c r="L38" s="126"/>
      <c r="M38" s="11" t="s">
        <v>33</v>
      </c>
      <c r="N38" s="127" t="str">
        <f t="shared" si="7"/>
        <v/>
      </c>
      <c r="O38" s="128"/>
      <c r="P38" s="43" t="s">
        <v>33</v>
      </c>
      <c r="Q38" s="129" t="str">
        <f t="shared" si="8"/>
        <v/>
      </c>
      <c r="R38" s="130">
        <f t="shared" ref="R38:T38" si="23">SUM(V33:V35)</f>
        <v>0</v>
      </c>
      <c r="S38" s="130">
        <f t="shared" si="23"/>
        <v>0</v>
      </c>
      <c r="T38" s="131">
        <f t="shared" si="23"/>
        <v>0</v>
      </c>
      <c r="U38" s="132" t="str">
        <f t="shared" si="12"/>
        <v/>
      </c>
      <c r="V38" s="133"/>
      <c r="W38" s="134"/>
      <c r="X38" s="135"/>
      <c r="Y38" s="138"/>
      <c r="Z38" s="138"/>
      <c r="AA38" s="139"/>
      <c r="AB38" s="140"/>
      <c r="AC38" s="41">
        <f t="shared" si="20"/>
        <v>0</v>
      </c>
    </row>
    <row r="39" spans="1:29" ht="24.95" customHeight="1" x14ac:dyDescent="0.15">
      <c r="A39" s="45" t="str">
        <f t="shared" si="15"/>
        <v/>
      </c>
      <c r="B39" s="46" t="str">
        <f t="shared" si="16"/>
        <v/>
      </c>
      <c r="C39" s="121" t="str">
        <f>IFERROR(ROUNDDOWN(($O$10*T25),0),"")</f>
        <v/>
      </c>
      <c r="D39" s="122"/>
      <c r="E39" s="11" t="s">
        <v>33</v>
      </c>
      <c r="F39" s="123" t="str">
        <f>IF('様式1-5（共通）'!$B29="","",'様式1-5（共通）'!V29)</f>
        <v/>
      </c>
      <c r="G39" s="124"/>
      <c r="H39" s="124"/>
      <c r="I39" s="11" t="s">
        <v>33</v>
      </c>
      <c r="J39" s="125" t="str">
        <f t="shared" si="6"/>
        <v/>
      </c>
      <c r="K39" s="126"/>
      <c r="L39" s="126"/>
      <c r="M39" s="11" t="s">
        <v>33</v>
      </c>
      <c r="N39" s="127" t="str">
        <f>IFERROR(IF(J39=0,0,J39*AC25),"")</f>
        <v/>
      </c>
      <c r="O39" s="128"/>
      <c r="P39" s="43" t="s">
        <v>33</v>
      </c>
      <c r="Q39" s="129" t="str">
        <f t="shared" si="8"/>
        <v/>
      </c>
      <c r="R39" s="130">
        <f t="shared" ref="R39:T39" si="24">SUM(V34:V36)</f>
        <v>0</v>
      </c>
      <c r="S39" s="130">
        <f t="shared" si="24"/>
        <v>0</v>
      </c>
      <c r="T39" s="131">
        <f t="shared" si="24"/>
        <v>0</v>
      </c>
      <c r="U39" s="132" t="str">
        <f t="shared" si="12"/>
        <v/>
      </c>
      <c r="V39" s="133"/>
      <c r="W39" s="134"/>
      <c r="X39" s="135"/>
      <c r="Y39" s="138"/>
      <c r="Z39" s="138"/>
      <c r="AA39" s="139"/>
      <c r="AB39" s="140"/>
      <c r="AC39" s="41">
        <f t="shared" si="10"/>
        <v>0</v>
      </c>
    </row>
    <row r="40" spans="1:29" ht="24.95" customHeight="1" x14ac:dyDescent="0.15">
      <c r="A40" s="16" t="s">
        <v>24</v>
      </c>
      <c r="B40" s="16"/>
      <c r="C40" s="302">
        <f>SUMIF(C30:E39,"&lt;&gt;#VALUE!")</f>
        <v>0</v>
      </c>
      <c r="D40" s="303"/>
      <c r="E40" s="11" t="s">
        <v>33</v>
      </c>
      <c r="F40" s="304">
        <f>SUMIF(F30:I39,"&lt;&gt;#VALUE!")</f>
        <v>0</v>
      </c>
      <c r="G40" s="305"/>
      <c r="H40" s="305"/>
      <c r="I40" s="11" t="s">
        <v>33</v>
      </c>
      <c r="J40" s="270">
        <f>C40-F40</f>
        <v>0</v>
      </c>
      <c r="K40" s="271"/>
      <c r="L40" s="306"/>
      <c r="M40" s="11" t="s">
        <v>33</v>
      </c>
      <c r="N40" s="268">
        <f>SUMIF(N30:P39,"&lt;&gt;#VALUE!")</f>
        <v>0</v>
      </c>
      <c r="O40" s="307"/>
      <c r="P40" s="43" t="s">
        <v>33</v>
      </c>
      <c r="Q40" s="308">
        <f>ROUNDDOWN(SUMIF(Q30:T39,"&lt;&gt;#VALUE!"),0)</f>
        <v>0</v>
      </c>
      <c r="R40" s="309">
        <f>SUM(U33:U39)</f>
        <v>0</v>
      </c>
      <c r="S40" s="309">
        <f>SUM(W33:W39)</f>
        <v>0</v>
      </c>
      <c r="T40" s="310">
        <f>SUM(X33:X39)</f>
        <v>0</v>
      </c>
      <c r="U40" s="311">
        <f>ROUNDDOWN(SUMIF(U30:X39,"&lt;&gt;#VALUE!"),0)</f>
        <v>0</v>
      </c>
      <c r="V40" s="312"/>
      <c r="W40" s="313"/>
      <c r="X40" s="314"/>
      <c r="Y40" s="315">
        <f>ROUNDDOWN(SUMIF(Y30:AB39,"&lt;&gt;#VALUE"),0)</f>
        <v>0</v>
      </c>
      <c r="Z40" s="315"/>
      <c r="AA40" s="316"/>
      <c r="AB40" s="317"/>
      <c r="AC40" s="41">
        <f>ROUNDDOWN(SUMIF(AC30:AC39,"&lt;&gt;#VALUE!"),0)</f>
        <v>0</v>
      </c>
    </row>
    <row r="41" spans="1:29" ht="15" customHeight="1" x14ac:dyDescent="0.15"/>
    <row r="42" spans="1:29" s="6" customFormat="1" ht="24.95" customHeight="1" x14ac:dyDescent="0.15">
      <c r="A42" s="214" t="s">
        <v>37</v>
      </c>
      <c r="B42" s="153" t="s">
        <v>25</v>
      </c>
      <c r="C42" s="222" t="s">
        <v>34</v>
      </c>
      <c r="D42" s="223"/>
      <c r="E42" s="224"/>
      <c r="F42" s="222" t="s">
        <v>35</v>
      </c>
      <c r="G42" s="248"/>
      <c r="H42" s="224"/>
      <c r="I42" s="222" t="s">
        <v>116</v>
      </c>
      <c r="J42" s="223"/>
      <c r="K42" s="223"/>
      <c r="L42" s="223"/>
      <c r="M42" s="223"/>
      <c r="N42" s="223"/>
      <c r="O42" s="223"/>
      <c r="P42" s="223"/>
      <c r="Q42" s="223"/>
      <c r="R42" s="223"/>
      <c r="S42" s="223"/>
      <c r="T42" s="223"/>
      <c r="U42" s="223"/>
      <c r="V42" s="223"/>
      <c r="W42" s="223"/>
      <c r="X42" s="223"/>
      <c r="Y42" s="223"/>
      <c r="Z42" s="223"/>
      <c r="AA42" s="223"/>
      <c r="AB42" s="223"/>
      <c r="AC42" s="260"/>
    </row>
    <row r="43" spans="1:29" s="6" customFormat="1" ht="24.95" customHeight="1" x14ac:dyDescent="0.15">
      <c r="A43" s="214"/>
      <c r="B43" s="258"/>
      <c r="C43" s="231"/>
      <c r="D43" s="232"/>
      <c r="E43" s="227"/>
      <c r="F43" s="225"/>
      <c r="G43" s="226"/>
      <c r="H43" s="227"/>
      <c r="I43" s="261" t="s">
        <v>36</v>
      </c>
      <c r="J43" s="262"/>
      <c r="K43" s="262"/>
      <c r="L43" s="262"/>
      <c r="M43" s="262"/>
      <c r="N43" s="261" t="s">
        <v>37</v>
      </c>
      <c r="O43" s="262"/>
      <c r="P43" s="262"/>
      <c r="Q43" s="262"/>
      <c r="R43" s="263"/>
      <c r="S43" s="261" t="s">
        <v>38</v>
      </c>
      <c r="T43" s="262"/>
      <c r="U43" s="262"/>
      <c r="V43" s="262"/>
      <c r="W43" s="263"/>
      <c r="X43" s="261" t="s">
        <v>39</v>
      </c>
      <c r="Y43" s="262"/>
      <c r="Z43" s="262"/>
      <c r="AA43" s="262"/>
      <c r="AB43" s="263"/>
      <c r="AC43" s="264" t="s">
        <v>117</v>
      </c>
    </row>
    <row r="44" spans="1:29" ht="24.95" customHeight="1" x14ac:dyDescent="0.15">
      <c r="A44" s="214"/>
      <c r="B44" s="259"/>
      <c r="C44" s="235" t="s">
        <v>118</v>
      </c>
      <c r="D44" s="236"/>
      <c r="E44" s="221"/>
      <c r="F44" s="235" t="s">
        <v>119</v>
      </c>
      <c r="G44" s="238"/>
      <c r="H44" s="221"/>
      <c r="I44" s="136" t="s">
        <v>40</v>
      </c>
      <c r="J44" s="301"/>
      <c r="K44" s="137"/>
      <c r="L44" s="136" t="s">
        <v>41</v>
      </c>
      <c r="M44" s="137"/>
      <c r="N44" s="136" t="s">
        <v>40</v>
      </c>
      <c r="O44" s="301"/>
      <c r="P44" s="137"/>
      <c r="Q44" s="136" t="s">
        <v>41</v>
      </c>
      <c r="R44" s="137"/>
      <c r="S44" s="136" t="s">
        <v>40</v>
      </c>
      <c r="T44" s="301"/>
      <c r="U44" s="137"/>
      <c r="V44" s="136" t="s">
        <v>41</v>
      </c>
      <c r="W44" s="137"/>
      <c r="X44" s="136" t="s">
        <v>40</v>
      </c>
      <c r="Y44" s="301"/>
      <c r="Z44" s="137"/>
      <c r="AA44" s="136" t="s">
        <v>41</v>
      </c>
      <c r="AB44" s="137"/>
      <c r="AC44" s="265"/>
    </row>
    <row r="45" spans="1:29" s="12" customFormat="1" ht="24.95" customHeight="1" x14ac:dyDescent="0.15">
      <c r="A45" s="39" t="str">
        <f t="shared" ref="A45:B49" si="25">A16</f>
        <v>都留市</v>
      </c>
      <c r="B45" s="40">
        <f t="shared" si="25"/>
        <v>1</v>
      </c>
      <c r="C45" s="266" t="str">
        <f>IFERROR(ROUNDDOWN($E$10*T16-F30,0),"")</f>
        <v/>
      </c>
      <c r="D45" s="267"/>
      <c r="E45" s="11" t="s">
        <v>33</v>
      </c>
      <c r="F45" s="284"/>
      <c r="G45" s="285"/>
      <c r="H45" s="281"/>
      <c r="I45" s="272"/>
      <c r="J45" s="278"/>
      <c r="K45" s="273"/>
      <c r="L45" s="272"/>
      <c r="M45" s="273"/>
      <c r="N45" s="272"/>
      <c r="O45" s="278"/>
      <c r="P45" s="273"/>
      <c r="Q45" s="272"/>
      <c r="R45" s="273"/>
      <c r="S45" s="272"/>
      <c r="T45" s="278"/>
      <c r="U45" s="273"/>
      <c r="V45" s="272"/>
      <c r="W45" s="273"/>
      <c r="X45" s="272"/>
      <c r="Y45" s="278"/>
      <c r="Z45" s="273"/>
      <c r="AA45" s="272"/>
      <c r="AB45" s="273"/>
      <c r="AC45" s="281"/>
    </row>
    <row r="46" spans="1:29" ht="24.95" customHeight="1" x14ac:dyDescent="0.15">
      <c r="A46" s="39" t="str">
        <f t="shared" si="25"/>
        <v>都留市</v>
      </c>
      <c r="B46" s="40">
        <f t="shared" si="25"/>
        <v>2</v>
      </c>
      <c r="C46" s="266" t="str">
        <f t="shared" ref="C46:C54" si="26">IFERROR(ROUNDDOWN($E$10*T17-F31,0),"")</f>
        <v/>
      </c>
      <c r="D46" s="267"/>
      <c r="E46" s="11" t="s">
        <v>33</v>
      </c>
      <c r="F46" s="286"/>
      <c r="G46" s="287"/>
      <c r="H46" s="282"/>
      <c r="I46" s="274"/>
      <c r="J46" s="279"/>
      <c r="K46" s="275"/>
      <c r="L46" s="274"/>
      <c r="M46" s="275"/>
      <c r="N46" s="274"/>
      <c r="O46" s="279"/>
      <c r="P46" s="275"/>
      <c r="Q46" s="274"/>
      <c r="R46" s="275"/>
      <c r="S46" s="274"/>
      <c r="T46" s="279"/>
      <c r="U46" s="275"/>
      <c r="V46" s="274"/>
      <c r="W46" s="275"/>
      <c r="X46" s="274"/>
      <c r="Y46" s="279"/>
      <c r="Z46" s="275"/>
      <c r="AA46" s="274"/>
      <c r="AB46" s="275"/>
      <c r="AC46" s="282"/>
    </row>
    <row r="47" spans="1:29" s="12" customFormat="1" ht="24.95" customHeight="1" x14ac:dyDescent="0.15">
      <c r="A47" s="39" t="str">
        <f t="shared" si="25"/>
        <v>都留市</v>
      </c>
      <c r="B47" s="40">
        <f t="shared" si="25"/>
        <v>3</v>
      </c>
      <c r="C47" s="266" t="str">
        <f t="shared" si="26"/>
        <v/>
      </c>
      <c r="D47" s="267"/>
      <c r="E47" s="11" t="s">
        <v>33</v>
      </c>
      <c r="F47" s="286"/>
      <c r="G47" s="287"/>
      <c r="H47" s="282"/>
      <c r="I47" s="274"/>
      <c r="J47" s="279"/>
      <c r="K47" s="275"/>
      <c r="L47" s="274"/>
      <c r="M47" s="275"/>
      <c r="N47" s="274"/>
      <c r="O47" s="279"/>
      <c r="P47" s="275"/>
      <c r="Q47" s="274"/>
      <c r="R47" s="275"/>
      <c r="S47" s="274"/>
      <c r="T47" s="279"/>
      <c r="U47" s="275"/>
      <c r="V47" s="274"/>
      <c r="W47" s="275"/>
      <c r="X47" s="274"/>
      <c r="Y47" s="279"/>
      <c r="Z47" s="275"/>
      <c r="AA47" s="274"/>
      <c r="AB47" s="275"/>
      <c r="AC47" s="282"/>
    </row>
    <row r="48" spans="1:29" ht="25.5" customHeight="1" x14ac:dyDescent="0.15">
      <c r="A48" s="39" t="str">
        <f t="shared" si="25"/>
        <v>都留市</v>
      </c>
      <c r="B48" s="40">
        <f t="shared" si="25"/>
        <v>4</v>
      </c>
      <c r="C48" s="266" t="str">
        <f t="shared" si="26"/>
        <v/>
      </c>
      <c r="D48" s="267"/>
      <c r="E48" s="11" t="s">
        <v>33</v>
      </c>
      <c r="F48" s="286"/>
      <c r="G48" s="287"/>
      <c r="H48" s="282"/>
      <c r="I48" s="274"/>
      <c r="J48" s="279"/>
      <c r="K48" s="275"/>
      <c r="L48" s="274"/>
      <c r="M48" s="275"/>
      <c r="N48" s="274"/>
      <c r="O48" s="279"/>
      <c r="P48" s="275"/>
      <c r="Q48" s="274"/>
      <c r="R48" s="275"/>
      <c r="S48" s="274"/>
      <c r="T48" s="279"/>
      <c r="U48" s="275"/>
      <c r="V48" s="274"/>
      <c r="W48" s="275"/>
      <c r="X48" s="274"/>
      <c r="Y48" s="279"/>
      <c r="Z48" s="275"/>
      <c r="AA48" s="274"/>
      <c r="AB48" s="275"/>
      <c r="AC48" s="282"/>
    </row>
    <row r="49" spans="1:29" ht="25.5" customHeight="1" x14ac:dyDescent="0.15">
      <c r="A49" s="39" t="str">
        <f t="shared" si="25"/>
        <v>都留市</v>
      </c>
      <c r="B49" s="40">
        <f t="shared" si="25"/>
        <v>5</v>
      </c>
      <c r="C49" s="266" t="str">
        <f t="shared" si="26"/>
        <v/>
      </c>
      <c r="D49" s="267"/>
      <c r="E49" s="11" t="s">
        <v>33</v>
      </c>
      <c r="F49" s="286"/>
      <c r="G49" s="287"/>
      <c r="H49" s="282"/>
      <c r="I49" s="274"/>
      <c r="J49" s="279"/>
      <c r="K49" s="275"/>
      <c r="L49" s="274"/>
      <c r="M49" s="275"/>
      <c r="N49" s="274"/>
      <c r="O49" s="279"/>
      <c r="P49" s="275"/>
      <c r="Q49" s="274"/>
      <c r="R49" s="275"/>
      <c r="S49" s="274"/>
      <c r="T49" s="279"/>
      <c r="U49" s="275"/>
      <c r="V49" s="274"/>
      <c r="W49" s="275"/>
      <c r="X49" s="274"/>
      <c r="Y49" s="279"/>
      <c r="Z49" s="275"/>
      <c r="AA49" s="274"/>
      <c r="AB49" s="275"/>
      <c r="AC49" s="282"/>
    </row>
    <row r="50" spans="1:29" ht="25.5" customHeight="1" x14ac:dyDescent="0.15">
      <c r="A50" s="39" t="str">
        <f t="shared" ref="A50:B54" si="27">A21</f>
        <v/>
      </c>
      <c r="B50" s="40" t="str">
        <f t="shared" si="27"/>
        <v/>
      </c>
      <c r="C50" s="266" t="str">
        <f t="shared" si="26"/>
        <v/>
      </c>
      <c r="D50" s="267"/>
      <c r="E50" s="11" t="s">
        <v>33</v>
      </c>
      <c r="F50" s="286"/>
      <c r="G50" s="287"/>
      <c r="H50" s="282"/>
      <c r="I50" s="274"/>
      <c r="J50" s="279"/>
      <c r="K50" s="275"/>
      <c r="L50" s="274"/>
      <c r="M50" s="275"/>
      <c r="N50" s="274"/>
      <c r="O50" s="279"/>
      <c r="P50" s="275"/>
      <c r="Q50" s="274"/>
      <c r="R50" s="275"/>
      <c r="S50" s="274"/>
      <c r="T50" s="279"/>
      <c r="U50" s="275"/>
      <c r="V50" s="274"/>
      <c r="W50" s="275"/>
      <c r="X50" s="274"/>
      <c r="Y50" s="279"/>
      <c r="Z50" s="275"/>
      <c r="AA50" s="274"/>
      <c r="AB50" s="275"/>
      <c r="AC50" s="282"/>
    </row>
    <row r="51" spans="1:29" ht="25.5" customHeight="1" x14ac:dyDescent="0.15">
      <c r="A51" s="39" t="str">
        <f t="shared" si="27"/>
        <v/>
      </c>
      <c r="B51" s="40" t="str">
        <f t="shared" si="27"/>
        <v/>
      </c>
      <c r="C51" s="266" t="str">
        <f t="shared" si="26"/>
        <v/>
      </c>
      <c r="D51" s="267"/>
      <c r="E51" s="11" t="s">
        <v>33</v>
      </c>
      <c r="F51" s="286"/>
      <c r="G51" s="287"/>
      <c r="H51" s="282"/>
      <c r="I51" s="274"/>
      <c r="J51" s="279"/>
      <c r="K51" s="275"/>
      <c r="L51" s="274"/>
      <c r="M51" s="275"/>
      <c r="N51" s="274"/>
      <c r="O51" s="279"/>
      <c r="P51" s="275"/>
      <c r="Q51" s="274"/>
      <c r="R51" s="275"/>
      <c r="S51" s="274"/>
      <c r="T51" s="279"/>
      <c r="U51" s="275"/>
      <c r="V51" s="274"/>
      <c r="W51" s="275"/>
      <c r="X51" s="274"/>
      <c r="Y51" s="279"/>
      <c r="Z51" s="275"/>
      <c r="AA51" s="274"/>
      <c r="AB51" s="275"/>
      <c r="AC51" s="282"/>
    </row>
    <row r="52" spans="1:29" ht="25.5" customHeight="1" x14ac:dyDescent="0.15">
      <c r="A52" s="39" t="str">
        <f t="shared" si="27"/>
        <v/>
      </c>
      <c r="B52" s="40" t="str">
        <f t="shared" si="27"/>
        <v/>
      </c>
      <c r="C52" s="266" t="str">
        <f t="shared" si="26"/>
        <v/>
      </c>
      <c r="D52" s="267"/>
      <c r="E52" s="11" t="s">
        <v>33</v>
      </c>
      <c r="F52" s="286"/>
      <c r="G52" s="287"/>
      <c r="H52" s="282"/>
      <c r="I52" s="274"/>
      <c r="J52" s="279"/>
      <c r="K52" s="275"/>
      <c r="L52" s="274"/>
      <c r="M52" s="275"/>
      <c r="N52" s="274"/>
      <c r="O52" s="279"/>
      <c r="P52" s="275"/>
      <c r="Q52" s="274"/>
      <c r="R52" s="275"/>
      <c r="S52" s="274"/>
      <c r="T52" s="279"/>
      <c r="U52" s="275"/>
      <c r="V52" s="274"/>
      <c r="W52" s="275"/>
      <c r="X52" s="274"/>
      <c r="Y52" s="279"/>
      <c r="Z52" s="275"/>
      <c r="AA52" s="274"/>
      <c r="AB52" s="275"/>
      <c r="AC52" s="282"/>
    </row>
    <row r="53" spans="1:29" s="12" customFormat="1" ht="24.95" customHeight="1" x14ac:dyDescent="0.15">
      <c r="A53" s="39" t="str">
        <f t="shared" si="27"/>
        <v/>
      </c>
      <c r="B53" s="40" t="str">
        <f t="shared" si="27"/>
        <v/>
      </c>
      <c r="C53" s="266" t="str">
        <f t="shared" si="26"/>
        <v/>
      </c>
      <c r="D53" s="267"/>
      <c r="E53" s="11" t="s">
        <v>33</v>
      </c>
      <c r="F53" s="286"/>
      <c r="G53" s="287"/>
      <c r="H53" s="282"/>
      <c r="I53" s="274"/>
      <c r="J53" s="279"/>
      <c r="K53" s="275"/>
      <c r="L53" s="274"/>
      <c r="M53" s="275"/>
      <c r="N53" s="274"/>
      <c r="O53" s="279"/>
      <c r="P53" s="275"/>
      <c r="Q53" s="274"/>
      <c r="R53" s="275"/>
      <c r="S53" s="274"/>
      <c r="T53" s="279"/>
      <c r="U53" s="275"/>
      <c r="V53" s="274"/>
      <c r="W53" s="275"/>
      <c r="X53" s="274"/>
      <c r="Y53" s="279"/>
      <c r="Z53" s="275"/>
      <c r="AA53" s="274"/>
      <c r="AB53" s="275"/>
      <c r="AC53" s="282"/>
    </row>
    <row r="54" spans="1:29" ht="24.95" customHeight="1" x14ac:dyDescent="0.15">
      <c r="A54" s="39" t="str">
        <f t="shared" si="27"/>
        <v/>
      </c>
      <c r="B54" s="40" t="str">
        <f t="shared" si="27"/>
        <v/>
      </c>
      <c r="C54" s="266" t="str">
        <f t="shared" si="26"/>
        <v/>
      </c>
      <c r="D54" s="267"/>
      <c r="E54" s="11" t="s">
        <v>33</v>
      </c>
      <c r="F54" s="288"/>
      <c r="G54" s="289"/>
      <c r="H54" s="283"/>
      <c r="I54" s="276"/>
      <c r="J54" s="280"/>
      <c r="K54" s="277"/>
      <c r="L54" s="276"/>
      <c r="M54" s="277"/>
      <c r="N54" s="276"/>
      <c r="O54" s="280"/>
      <c r="P54" s="277"/>
      <c r="Q54" s="276"/>
      <c r="R54" s="277"/>
      <c r="S54" s="276"/>
      <c r="T54" s="280"/>
      <c r="U54" s="277"/>
      <c r="V54" s="276"/>
      <c r="W54" s="277"/>
      <c r="X54" s="276"/>
      <c r="Y54" s="280"/>
      <c r="Z54" s="277"/>
      <c r="AA54" s="276"/>
      <c r="AB54" s="277"/>
      <c r="AC54" s="283"/>
    </row>
    <row r="55" spans="1:29" ht="24.95" customHeight="1" x14ac:dyDescent="0.15">
      <c r="A55" s="34" t="s">
        <v>24</v>
      </c>
      <c r="B55" s="34"/>
      <c r="C55" s="268">
        <f>SUMIF(C45:D54,"&lt;&gt;#VALUE!")</f>
        <v>0</v>
      </c>
      <c r="D55" s="269"/>
      <c r="E55" s="11" t="s">
        <v>33</v>
      </c>
      <c r="F55" s="270">
        <f>C55-AC40*1000</f>
        <v>0</v>
      </c>
      <c r="G55" s="271"/>
      <c r="H55" s="11" t="s">
        <v>33</v>
      </c>
      <c r="I55" s="291">
        <v>0</v>
      </c>
      <c r="J55" s="292"/>
      <c r="K55" s="58" t="s">
        <v>33</v>
      </c>
      <c r="L55" s="37" t="str">
        <f>IFERROR(ROUNDDOWN(IF(I55/$F$55*100&gt;100,100,I55/$F$55*100),2),"")</f>
        <v/>
      </c>
      <c r="M55" s="11" t="s">
        <v>120</v>
      </c>
      <c r="N55" s="291">
        <v>0</v>
      </c>
      <c r="O55" s="292"/>
      <c r="P55" s="58" t="s">
        <v>33</v>
      </c>
      <c r="Q55" s="37" t="str">
        <f>IFERROR(ROUNDDOWN(IF(N55/$F$55*100&gt;100,100,N55/$F$55*100),2),"")</f>
        <v/>
      </c>
      <c r="R55" s="11" t="s">
        <v>120</v>
      </c>
      <c r="S55" s="291">
        <v>0</v>
      </c>
      <c r="T55" s="292"/>
      <c r="U55" s="58" t="s">
        <v>33</v>
      </c>
      <c r="V55" s="37" t="str">
        <f>IFERROR(ROUNDDOWN(IF(S55/$F$55*100&gt;100,100,S55/$F$55*100),2),"")</f>
        <v/>
      </c>
      <c r="W55" s="11" t="s">
        <v>120</v>
      </c>
      <c r="X55" s="291">
        <v>0</v>
      </c>
      <c r="Y55" s="292"/>
      <c r="Z55" s="58" t="s">
        <v>33</v>
      </c>
      <c r="AA55" s="37" t="str">
        <f>IFERROR(ROUNDDOWN(IF(X55/$F$55*100&gt;100,100,X55/$F$55*100),2),"")</f>
        <v/>
      </c>
      <c r="AB55" s="11" t="s">
        <v>120</v>
      </c>
      <c r="AC55" s="55"/>
    </row>
    <row r="56" spans="1:29" ht="13.5" customHeight="1" x14ac:dyDescent="0.1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x14ac:dyDescent="0.15">
      <c r="A57" s="290" t="s">
        <v>42</v>
      </c>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row>
    <row r="58" spans="1:29" ht="25.5" customHeight="1" x14ac:dyDescent="0.15">
      <c r="A58" s="290" t="s">
        <v>121</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3"/>
      <c r="AC58" s="293"/>
    </row>
    <row r="59" spans="1:29" x14ac:dyDescent="0.15">
      <c r="A59" s="290" t="s">
        <v>122</v>
      </c>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row>
    <row r="60" spans="1:29" ht="27" customHeight="1" x14ac:dyDescent="0.15">
      <c r="A60" s="296" t="s">
        <v>123</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300"/>
      <c r="AC60" s="300"/>
    </row>
    <row r="61" spans="1:29" ht="13.5" customHeight="1" x14ac:dyDescent="0.15">
      <c r="A61" s="290" t="s">
        <v>43</v>
      </c>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row>
    <row r="62" spans="1:29" ht="13.5" customHeight="1" x14ac:dyDescent="0.15">
      <c r="A62" s="290" t="s">
        <v>124</v>
      </c>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row>
    <row r="63" spans="1:29" x14ac:dyDescent="0.15">
      <c r="A63" s="290" t="s">
        <v>125</v>
      </c>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row>
    <row r="64" spans="1:29" x14ac:dyDescent="0.15">
      <c r="A64" s="290" t="s">
        <v>126</v>
      </c>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row>
    <row r="65" spans="1:29" x14ac:dyDescent="0.15">
      <c r="A65" s="290" t="s">
        <v>127</v>
      </c>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row>
    <row r="66" spans="1:29" ht="24" customHeight="1" x14ac:dyDescent="0.15">
      <c r="A66" s="297" t="s">
        <v>52</v>
      </c>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row>
    <row r="67" spans="1:29" ht="13.5" customHeight="1" x14ac:dyDescent="0.15">
      <c r="A67" s="298" t="s">
        <v>53</v>
      </c>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A67" s="299"/>
      <c r="AB67" s="299"/>
      <c r="AC67" s="299"/>
    </row>
    <row r="68" spans="1:29" x14ac:dyDescent="0.15">
      <c r="A68" s="290" t="s">
        <v>44</v>
      </c>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3"/>
      <c r="AA68" s="293"/>
      <c r="AB68" s="293"/>
      <c r="AC68" s="293"/>
    </row>
    <row r="69" spans="1:29" ht="13.5" customHeight="1" x14ac:dyDescent="0.15">
      <c r="A69" s="290" t="s">
        <v>45</v>
      </c>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3"/>
      <c r="AA69" s="293"/>
      <c r="AB69" s="293"/>
      <c r="AC69" s="293"/>
    </row>
    <row r="70" spans="1:29" ht="13.5" customHeight="1" x14ac:dyDescent="0.15">
      <c r="A70" s="290" t="s">
        <v>46</v>
      </c>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3"/>
      <c r="AA70" s="293"/>
      <c r="AB70" s="293"/>
      <c r="AC70" s="293"/>
    </row>
    <row r="71" spans="1:29" x14ac:dyDescent="0.15">
      <c r="A71" s="294" t="s">
        <v>47</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5"/>
      <c r="AA71" s="295"/>
      <c r="AB71" s="295"/>
      <c r="AC71" s="295"/>
    </row>
    <row r="72" spans="1:29" x14ac:dyDescent="0.15">
      <c r="A72" s="290" t="s">
        <v>128</v>
      </c>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3"/>
      <c r="AC72" s="293"/>
    </row>
    <row r="73" spans="1:29" ht="27" customHeight="1" x14ac:dyDescent="0.15">
      <c r="A73" s="290" t="s">
        <v>129</v>
      </c>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3"/>
      <c r="AC73" s="293"/>
    </row>
    <row r="74" spans="1:29" x14ac:dyDescent="0.15">
      <c r="A74" s="290" t="s">
        <v>130</v>
      </c>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row>
    <row r="75" spans="1:29" x14ac:dyDescent="0.15">
      <c r="A75" s="290" t="s">
        <v>131</v>
      </c>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row>
    <row r="76" spans="1:29" x14ac:dyDescent="0.15">
      <c r="A76" s="296" t="s">
        <v>132</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row>
    <row r="77" spans="1:29" x14ac:dyDescent="0.15">
      <c r="A77" s="290" t="s">
        <v>133</v>
      </c>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row>
    <row r="78" spans="1:29" x14ac:dyDescent="0.15">
      <c r="A78" s="290" t="s">
        <v>134</v>
      </c>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row>
    <row r="79" spans="1:29" ht="13.5" customHeight="1" x14ac:dyDescent="0.15">
      <c r="A79" s="290" t="s">
        <v>135</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row>
    <row r="80" spans="1:29" ht="15" customHeight="1" x14ac:dyDescent="0.15">
      <c r="A80" s="290" t="s">
        <v>136</v>
      </c>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3"/>
      <c r="AC80" s="293"/>
    </row>
    <row r="81" spans="1:29" ht="13.5" customHeight="1" x14ac:dyDescent="0.15">
      <c r="A81" s="290" t="s">
        <v>137</v>
      </c>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row>
    <row r="82" spans="1:29" ht="27" customHeight="1" x14ac:dyDescent="0.15">
      <c r="A82" s="290" t="s">
        <v>138</v>
      </c>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3"/>
      <c r="AC82" s="293"/>
    </row>
    <row r="83" spans="1:29" x14ac:dyDescent="0.15">
      <c r="A83" s="59"/>
      <c r="B83" s="59"/>
      <c r="C83" s="60"/>
      <c r="D83" s="60"/>
      <c r="E83" s="60"/>
      <c r="F83" s="60"/>
      <c r="G83" s="60"/>
      <c r="H83" s="60"/>
      <c r="I83" s="60"/>
      <c r="J83" s="60"/>
      <c r="K83" s="60"/>
      <c r="L83" s="60"/>
      <c r="M83" s="60"/>
      <c r="N83" s="60"/>
      <c r="O83" s="60"/>
      <c r="P83" s="60"/>
      <c r="Q83" s="60"/>
      <c r="R83" s="60"/>
      <c r="S83" s="60"/>
      <c r="T83" s="60"/>
      <c r="U83" s="60"/>
      <c r="V83" s="60"/>
      <c r="W83" s="60"/>
      <c r="X83" s="60"/>
      <c r="Y83" s="60"/>
      <c r="Z83" s="60"/>
      <c r="AA83" s="60"/>
    </row>
    <row r="84" spans="1:29" x14ac:dyDescent="0.15">
      <c r="A84" s="290" t="s">
        <v>48</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row>
    <row r="85" spans="1:29" x14ac:dyDescent="0.15">
      <c r="A85" s="290" t="s">
        <v>49</v>
      </c>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row>
    <row r="86" spans="1:29" x14ac:dyDescent="0.15">
      <c r="A86" s="290" t="s">
        <v>50</v>
      </c>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row>
  </sheetData>
  <sheetProtection sheet="1" objects="1" scenarios="1"/>
  <mergeCells count="297">
    <mergeCell ref="Z16:AA16"/>
    <mergeCell ref="W16:X16"/>
    <mergeCell ref="T16:U16"/>
    <mergeCell ref="Q16:R16"/>
    <mergeCell ref="J16:K16"/>
    <mergeCell ref="G16:H16"/>
    <mergeCell ref="E16:F16"/>
    <mergeCell ref="C34:D34"/>
    <mergeCell ref="F34:H34"/>
    <mergeCell ref="J34:L34"/>
    <mergeCell ref="N34:O34"/>
    <mergeCell ref="Q34:T34"/>
    <mergeCell ref="U34:X34"/>
    <mergeCell ref="Y34:AB34"/>
    <mergeCell ref="G20:H20"/>
    <mergeCell ref="J20:K20"/>
    <mergeCell ref="Q20:R20"/>
    <mergeCell ref="T20:U20"/>
    <mergeCell ref="W20:X20"/>
    <mergeCell ref="Z20:AA20"/>
    <mergeCell ref="Q31:T31"/>
    <mergeCell ref="U31:X31"/>
    <mergeCell ref="Y31:AB31"/>
    <mergeCell ref="Q32:T32"/>
    <mergeCell ref="E21:F21"/>
    <mergeCell ref="G21:H21"/>
    <mergeCell ref="J21:K21"/>
    <mergeCell ref="Q21:R21"/>
    <mergeCell ref="T21:U21"/>
    <mergeCell ref="W21:X21"/>
    <mergeCell ref="Z21:AA21"/>
    <mergeCell ref="S44:U44"/>
    <mergeCell ref="V44:W44"/>
    <mergeCell ref="X44:Z44"/>
    <mergeCell ref="AA44:AB44"/>
    <mergeCell ref="C44:E44"/>
    <mergeCell ref="F44:H44"/>
    <mergeCell ref="I44:K44"/>
    <mergeCell ref="L44:M44"/>
    <mergeCell ref="N44:P44"/>
    <mergeCell ref="Y39:AB39"/>
    <mergeCell ref="C40:D40"/>
    <mergeCell ref="F40:H40"/>
    <mergeCell ref="J40:L40"/>
    <mergeCell ref="N40:O40"/>
    <mergeCell ref="Q40:T40"/>
    <mergeCell ref="U40:X40"/>
    <mergeCell ref="Y40:AB40"/>
    <mergeCell ref="A84:AC84"/>
    <mergeCell ref="A85:AC85"/>
    <mergeCell ref="A86:AC86"/>
    <mergeCell ref="E20:F20"/>
    <mergeCell ref="A77:AA77"/>
    <mergeCell ref="A78:AA78"/>
    <mergeCell ref="A79:AC79"/>
    <mergeCell ref="A80:AC80"/>
    <mergeCell ref="A81:AA81"/>
    <mergeCell ref="A82:AC82"/>
    <mergeCell ref="A71:AC71"/>
    <mergeCell ref="A72:AC72"/>
    <mergeCell ref="A73:AC73"/>
    <mergeCell ref="A74:AA74"/>
    <mergeCell ref="A75:AC75"/>
    <mergeCell ref="A76:AC76"/>
    <mergeCell ref="A65:AA65"/>
    <mergeCell ref="A66:AC66"/>
    <mergeCell ref="A67:AC67"/>
    <mergeCell ref="A68:AC68"/>
    <mergeCell ref="A69:AC69"/>
    <mergeCell ref="A70:AC70"/>
    <mergeCell ref="A59:AA59"/>
    <mergeCell ref="A60:AC60"/>
    <mergeCell ref="A61:AA61"/>
    <mergeCell ref="A62:AA62"/>
    <mergeCell ref="A63:AA63"/>
    <mergeCell ref="A64:AA64"/>
    <mergeCell ref="I55:J55"/>
    <mergeCell ref="N55:O55"/>
    <mergeCell ref="S55:T55"/>
    <mergeCell ref="X55:Y55"/>
    <mergeCell ref="A57:AA57"/>
    <mergeCell ref="A58:AC58"/>
    <mergeCell ref="C54:D54"/>
    <mergeCell ref="C55:D55"/>
    <mergeCell ref="F55:G55"/>
    <mergeCell ref="Q45:R54"/>
    <mergeCell ref="S45:U54"/>
    <mergeCell ref="V45:W54"/>
    <mergeCell ref="X45:Z54"/>
    <mergeCell ref="AA45:AB54"/>
    <mergeCell ref="AC45:AC54"/>
    <mergeCell ref="C45:D45"/>
    <mergeCell ref="F45:H54"/>
    <mergeCell ref="I45:K54"/>
    <mergeCell ref="L45:M54"/>
    <mergeCell ref="N45:P54"/>
    <mergeCell ref="C49:D49"/>
    <mergeCell ref="C50:D50"/>
    <mergeCell ref="C51:D51"/>
    <mergeCell ref="C52:D52"/>
    <mergeCell ref="C53:D53"/>
    <mergeCell ref="C46:D46"/>
    <mergeCell ref="C47:D47"/>
    <mergeCell ref="C48:D48"/>
    <mergeCell ref="A42:A44"/>
    <mergeCell ref="B42:B44"/>
    <mergeCell ref="C42:E43"/>
    <mergeCell ref="F42:H43"/>
    <mergeCell ref="I42:AC42"/>
    <mergeCell ref="I43:M43"/>
    <mergeCell ref="N43:R43"/>
    <mergeCell ref="S43:W43"/>
    <mergeCell ref="X43:AB43"/>
    <mergeCell ref="AC43:AC44"/>
    <mergeCell ref="C39:D39"/>
    <mergeCell ref="F39:H39"/>
    <mergeCell ref="J39:L39"/>
    <mergeCell ref="N39:O39"/>
    <mergeCell ref="Q39:T39"/>
    <mergeCell ref="U39:X39"/>
    <mergeCell ref="U32:X32"/>
    <mergeCell ref="Y32:AB32"/>
    <mergeCell ref="C33:D33"/>
    <mergeCell ref="F33:H33"/>
    <mergeCell ref="J33:L33"/>
    <mergeCell ref="N33:O33"/>
    <mergeCell ref="Q33:T33"/>
    <mergeCell ref="U33:X33"/>
    <mergeCell ref="Y33:AB33"/>
    <mergeCell ref="C32:D32"/>
    <mergeCell ref="F32:H32"/>
    <mergeCell ref="J32:L32"/>
    <mergeCell ref="N32:O32"/>
    <mergeCell ref="J35:L35"/>
    <mergeCell ref="N35:O35"/>
    <mergeCell ref="Q35:T35"/>
    <mergeCell ref="U35:X35"/>
    <mergeCell ref="Y38:AB38"/>
    <mergeCell ref="C31:D31"/>
    <mergeCell ref="F31:H31"/>
    <mergeCell ref="J31:L31"/>
    <mergeCell ref="N31:O31"/>
    <mergeCell ref="F29:I29"/>
    <mergeCell ref="J29:M29"/>
    <mergeCell ref="N29:P29"/>
    <mergeCell ref="Q29:T29"/>
    <mergeCell ref="U29:X29"/>
    <mergeCell ref="Y29:AB29"/>
    <mergeCell ref="C30:D30"/>
    <mergeCell ref="F30:H30"/>
    <mergeCell ref="J30:L30"/>
    <mergeCell ref="N30:O30"/>
    <mergeCell ref="Q30:T30"/>
    <mergeCell ref="U30:X30"/>
    <mergeCell ref="Y30:AB30"/>
    <mergeCell ref="A28:A29"/>
    <mergeCell ref="B28:B29"/>
    <mergeCell ref="C28:E28"/>
    <mergeCell ref="F28:I28"/>
    <mergeCell ref="J28:M28"/>
    <mergeCell ref="N28:P28"/>
    <mergeCell ref="Q28:T28"/>
    <mergeCell ref="U28:X28"/>
    <mergeCell ref="E17:F17"/>
    <mergeCell ref="G17:H17"/>
    <mergeCell ref="J17:K17"/>
    <mergeCell ref="Q17:R17"/>
    <mergeCell ref="T17:U17"/>
    <mergeCell ref="W17:X17"/>
    <mergeCell ref="Z17:AA17"/>
    <mergeCell ref="Z18:AA18"/>
    <mergeCell ref="E19:F19"/>
    <mergeCell ref="G19:H19"/>
    <mergeCell ref="J19:K19"/>
    <mergeCell ref="Q19:R19"/>
    <mergeCell ref="T19:U19"/>
    <mergeCell ref="W19:X19"/>
    <mergeCell ref="Z19:AA19"/>
    <mergeCell ref="E18:F18"/>
    <mergeCell ref="G18:H18"/>
    <mergeCell ref="J18:K18"/>
    <mergeCell ref="Q18:R18"/>
    <mergeCell ref="T18:U18"/>
    <mergeCell ref="W18:X18"/>
    <mergeCell ref="Z13:AB14"/>
    <mergeCell ref="AC13:AC14"/>
    <mergeCell ref="T15:V15"/>
    <mergeCell ref="W15:Y15"/>
    <mergeCell ref="Z15:AB15"/>
    <mergeCell ref="J13:L15"/>
    <mergeCell ref="M13:N15"/>
    <mergeCell ref="O13:P15"/>
    <mergeCell ref="Q13:S15"/>
    <mergeCell ref="T13:V14"/>
    <mergeCell ref="W13:Y14"/>
    <mergeCell ref="I3:J3"/>
    <mergeCell ref="L3:N3"/>
    <mergeCell ref="O3:P3"/>
    <mergeCell ref="A10:D10"/>
    <mergeCell ref="E10:I10"/>
    <mergeCell ref="J10:N10"/>
    <mergeCell ref="O10:S10"/>
    <mergeCell ref="A13:A15"/>
    <mergeCell ref="B13:B15"/>
    <mergeCell ref="C13:C15"/>
    <mergeCell ref="D13:D15"/>
    <mergeCell ref="E13:F15"/>
    <mergeCell ref="G13:I15"/>
    <mergeCell ref="R3:T3"/>
    <mergeCell ref="U3:V3"/>
    <mergeCell ref="E4:H4"/>
    <mergeCell ref="I4:J4"/>
    <mergeCell ref="A6:D6"/>
    <mergeCell ref="E6:G6"/>
    <mergeCell ref="R6:T6"/>
    <mergeCell ref="U6:W6"/>
    <mergeCell ref="A9:D9"/>
    <mergeCell ref="E9:I9"/>
    <mergeCell ref="J9:N9"/>
    <mergeCell ref="O9:S9"/>
    <mergeCell ref="L4:N4"/>
    <mergeCell ref="O4:P4"/>
    <mergeCell ref="R4:T4"/>
    <mergeCell ref="U4:V4"/>
    <mergeCell ref="E5:H5"/>
    <mergeCell ref="I5:J5"/>
    <mergeCell ref="L5:N5"/>
    <mergeCell ref="O5:P5"/>
    <mergeCell ref="R5:T5"/>
    <mergeCell ref="U5:V5"/>
    <mergeCell ref="A2:D5"/>
    <mergeCell ref="E2:W2"/>
    <mergeCell ref="E3:H3"/>
    <mergeCell ref="T25:U25"/>
    <mergeCell ref="E22:F22"/>
    <mergeCell ref="G22:H22"/>
    <mergeCell ref="J22:K22"/>
    <mergeCell ref="Q22:R22"/>
    <mergeCell ref="T22:U22"/>
    <mergeCell ref="W22:X22"/>
    <mergeCell ref="Z22:AA22"/>
    <mergeCell ref="E23:F23"/>
    <mergeCell ref="G23:H23"/>
    <mergeCell ref="J23:K23"/>
    <mergeCell ref="Q23:R23"/>
    <mergeCell ref="T23:U23"/>
    <mergeCell ref="W23:X23"/>
    <mergeCell ref="Z23:AA23"/>
    <mergeCell ref="W25:X25"/>
    <mergeCell ref="F35:H35"/>
    <mergeCell ref="E24:F24"/>
    <mergeCell ref="G24:H24"/>
    <mergeCell ref="J24:K24"/>
    <mergeCell ref="Q24:R24"/>
    <mergeCell ref="T24:U24"/>
    <mergeCell ref="W24:X24"/>
    <mergeCell ref="Z24:AA24"/>
    <mergeCell ref="Y28:AB28"/>
    <mergeCell ref="C29:E29"/>
    <mergeCell ref="Z25:AA25"/>
    <mergeCell ref="E26:F26"/>
    <mergeCell ref="G26:I26"/>
    <mergeCell ref="J26:L26"/>
    <mergeCell ref="M26:N26"/>
    <mergeCell ref="O26:P26"/>
    <mergeCell ref="Q26:S26"/>
    <mergeCell ref="T26:V26"/>
    <mergeCell ref="W26:Y26"/>
    <mergeCell ref="Z26:AB26"/>
    <mergeCell ref="E25:F25"/>
    <mergeCell ref="G25:H25"/>
    <mergeCell ref="J25:K25"/>
    <mergeCell ref="Q25:R25"/>
    <mergeCell ref="Y3:AE3"/>
    <mergeCell ref="C38:D38"/>
    <mergeCell ref="F38:H38"/>
    <mergeCell ref="J38:L38"/>
    <mergeCell ref="N38:O38"/>
    <mergeCell ref="Q38:T38"/>
    <mergeCell ref="U38:X38"/>
    <mergeCell ref="Q44:R44"/>
    <mergeCell ref="Y35:AB35"/>
    <mergeCell ref="C37:D37"/>
    <mergeCell ref="F37:H37"/>
    <mergeCell ref="J37:L37"/>
    <mergeCell ref="N37:O37"/>
    <mergeCell ref="Q37:T37"/>
    <mergeCell ref="U37:X37"/>
    <mergeCell ref="Y37:AB37"/>
    <mergeCell ref="C36:D36"/>
    <mergeCell ref="F36:H36"/>
    <mergeCell ref="J36:L36"/>
    <mergeCell ref="N36:O36"/>
    <mergeCell ref="Q36:T36"/>
    <mergeCell ref="U36:X36"/>
    <mergeCell ref="Y36:AB36"/>
    <mergeCell ref="C35:D35"/>
  </mergeCells>
  <phoneticPr fontId="3"/>
  <conditionalFormatting sqref="A10:D10">
    <cfRule type="containsBlanks" dxfId="12" priority="13">
      <formula>LEN(TRIM(A10))=0</formula>
    </cfRule>
  </conditionalFormatting>
  <conditionalFormatting sqref="C16:C25">
    <cfRule type="containsBlanks" dxfId="11" priority="12">
      <formula>LEN(TRIM(C16))=0</formula>
    </cfRule>
  </conditionalFormatting>
  <conditionalFormatting sqref="E6:G6">
    <cfRule type="containsBlanks" dxfId="10" priority="15">
      <formula>LEN(TRIM(E6))=0</formula>
    </cfRule>
  </conditionalFormatting>
  <conditionalFormatting sqref="G16:H25">
    <cfRule type="containsBlanks" dxfId="9" priority="9">
      <formula>LEN(TRIM(G16))=0</formula>
    </cfRule>
  </conditionalFormatting>
  <conditionalFormatting sqref="I3:J4 O3:P4">
    <cfRule type="containsBlanks" dxfId="8" priority="14">
      <formula>LEN(TRIM(I3))=0</formula>
    </cfRule>
  </conditionalFormatting>
  <conditionalFormatting sqref="I55:J55">
    <cfRule type="expression" dxfId="7" priority="5">
      <formula>I55&lt;&gt;""</formula>
    </cfRule>
    <cfRule type="expression" priority="6">
      <formula>I55=""</formula>
    </cfRule>
  </conditionalFormatting>
  <conditionalFormatting sqref="J10:N10">
    <cfRule type="containsBlanks" dxfId="6" priority="8">
      <formula>LEN(TRIM(J10))=0</formula>
    </cfRule>
  </conditionalFormatting>
  <conditionalFormatting sqref="M16:M25 O16:O25 W16:X25 Z16:AA25">
    <cfRule type="containsBlanks" dxfId="5" priority="11">
      <formula>LEN(TRIM(M16))=0</formula>
    </cfRule>
  </conditionalFormatting>
  <conditionalFormatting sqref="N55:O55">
    <cfRule type="expression" dxfId="4" priority="4">
      <formula>N55&lt;&gt;""</formula>
    </cfRule>
  </conditionalFormatting>
  <conditionalFormatting sqref="S55:T55">
    <cfRule type="expression" dxfId="3" priority="3">
      <formula>S55&lt;&gt;""</formula>
    </cfRule>
  </conditionalFormatting>
  <conditionalFormatting sqref="X55:Y55">
    <cfRule type="expression" dxfId="2" priority="1">
      <formula>X55&lt;&gt;""</formula>
    </cfRule>
    <cfRule type="expression" priority="2">
      <formula>X55&lt;&gt;""</formula>
    </cfRule>
  </conditionalFormatting>
  <conditionalFormatting sqref="Y30:AB39">
    <cfRule type="containsBlanks" dxfId="1" priority="10">
      <formula>LEN(TRIM(Y30))=0</formula>
    </cfRule>
  </conditionalFormatting>
  <conditionalFormatting sqref="Y3:AE3">
    <cfRule type="containsBlanks" dxfId="0" priority="7">
      <formula>LEN(TRIM(Y3))=0</formula>
    </cfRule>
  </conditionalFormatting>
  <dataValidations count="2">
    <dataValidation type="list" allowBlank="1" showInputMessage="1" showErrorMessage="1" sqref="A10:D10">
      <formula1>"北関東,千葉,武蔵・相模,京浜,山梨・静岡"</formula1>
    </dataValidation>
    <dataValidation type="list" allowBlank="1" showInputMessage="1" showErrorMessage="1" sqref="C16:C25">
      <formula1>"­,利便,継続"</formula1>
    </dataValidation>
  </dataValidations>
  <pageMargins left="0.7" right="0.7" top="0.75" bottom="0.75" header="0.3" footer="0.3"/>
  <pageSetup paperSize="9" scale="52" orientation="portrait" r:id="rId1"/>
  <rowBreaks count="1" manualBreakCount="1">
    <brk id="55" max="3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様式1-5（共通）</vt:lpstr>
      <vt:lpstr>様式1-8（区域型）</vt:lpstr>
      <vt:lpstr>'様式1-5（共通）'!Print_Area</vt:lpstr>
      <vt:lpstr>'様式1-8（区域型）'!Print_Area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LG036</cp:lastModifiedBy>
  <cp:lastPrinted>2025-06-10T03:01:08Z</cp:lastPrinted>
  <dcterms:created xsi:type="dcterms:W3CDTF">2018-12-27T05:47:56Z</dcterms:created>
  <dcterms:modified xsi:type="dcterms:W3CDTF">2025-07-31T07:18:10Z</dcterms:modified>
</cp:coreProperties>
</file>